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smsmlrv-my.sharepoint.com/personal/vitalija_naudziuviene_smsm_lt/Documents/Darbalaukis/ML/2026 m/"/>
    </mc:Choice>
  </mc:AlternateContent>
  <xr:revisionPtr revIDLastSave="76" documentId="8_{220D579B-5F5D-4C36-B1BF-085BD31DC08B}" xr6:coauthVersionLast="47" xr6:coauthVersionMax="47" xr10:uidLastSave="{B5652A0B-DA71-4BFA-B294-A399714985E3}"/>
  <bookViews>
    <workbookView xWindow="552" yWindow="516" windowWidth="22512" windowHeight="13368" tabRatio="899" activeTab="8" xr2:uid="{679EE6D3-30EA-4BBB-98F5-60479FAE8BD0}"/>
  </bookViews>
  <sheets>
    <sheet name="Įsakymas" sheetId="3" r:id="rId1"/>
    <sheet name="2026 mėn.01-08" sheetId="2" r:id="rId2"/>
    <sheet name="01.01 (01.09)" sheetId="8" r:id="rId3"/>
    <sheet name="02.01" sheetId="9" r:id="rId4"/>
    <sheet name="03.01" sheetId="10" r:id="rId5"/>
    <sheet name="04.01" sheetId="11" r:id="rId6"/>
    <sheet name="05.01" sheetId="12" r:id="rId7"/>
    <sheet name="06.01" sheetId="13" r:id="rId8"/>
    <sheet name="07.01" sheetId="14" r:id="rId9"/>
  </sheets>
  <definedNames>
    <definedName name="_xlnm._FilterDatabase" localSheetId="2" hidden="1">'01.01 (01.09)'!$A$3:$H$277</definedName>
    <definedName name="_xlnm._FilterDatabase" localSheetId="3" hidden="1">'02.01'!$A$2:$H$275</definedName>
    <definedName name="_xlnm._FilterDatabase" localSheetId="4" hidden="1">'03.01'!$A$3:$H$279</definedName>
    <definedName name="_xlnm._FilterDatabase" localSheetId="5" hidden="1">'04.01'!$A$3:$H$289</definedName>
    <definedName name="_xlnm._FilterDatabase" localSheetId="6" hidden="1">'05.01'!$A$4:$H$289</definedName>
    <definedName name="_xlnm._FilterDatabase" localSheetId="7" hidden="1">'06.01'!$A$4:$J$288</definedName>
    <definedName name="_xlnm._FilterDatabase" localSheetId="8" hidden="1">'07.01'!$A$4:$H$4</definedName>
    <definedName name="_xlnm._FilterDatabase" localSheetId="1" hidden="1">'2026 mėn.01-08'!$A$3:$P$271</definedName>
    <definedName name="_xlnm._FilterDatabase" localSheetId="0" hidden="1">Įsakymas!$A$4:$I$65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7" i="14" l="1"/>
  <c r="D287" i="14" s="1"/>
  <c r="C286" i="14"/>
  <c r="D286" i="14" s="1"/>
  <c r="C285" i="14"/>
  <c r="C288" i="14" s="1"/>
  <c r="D279" i="14"/>
  <c r="F277" i="14"/>
  <c r="F274" i="14"/>
  <c r="F271" i="14"/>
  <c r="F268" i="14"/>
  <c r="F265" i="14"/>
  <c r="F262" i="14"/>
  <c r="F259" i="14"/>
  <c r="F256" i="14"/>
  <c r="F253" i="14"/>
  <c r="F250" i="14"/>
  <c r="F247" i="14"/>
  <c r="F241" i="14"/>
  <c r="F238" i="14"/>
  <c r="F235" i="14"/>
  <c r="F232" i="14"/>
  <c r="F229" i="14"/>
  <c r="F223" i="14"/>
  <c r="F220" i="14"/>
  <c r="G217" i="14"/>
  <c r="F217" i="14"/>
  <c r="G214" i="14"/>
  <c r="F214" i="14"/>
  <c r="G211" i="14"/>
  <c r="F211" i="14"/>
  <c r="G205" i="14"/>
  <c r="F205" i="14"/>
  <c r="G202" i="14"/>
  <c r="F202" i="14"/>
  <c r="G199" i="14"/>
  <c r="F199" i="14"/>
  <c r="G196" i="14"/>
  <c r="F196" i="14"/>
  <c r="G193" i="14"/>
  <c r="F193" i="14"/>
  <c r="G190" i="14"/>
  <c r="F190" i="14"/>
  <c r="G187" i="14"/>
  <c r="F187" i="14"/>
  <c r="D184" i="14"/>
  <c r="F182" i="14"/>
  <c r="G181" i="14"/>
  <c r="F181" i="14"/>
  <c r="D180" i="14"/>
  <c r="G179" i="14"/>
  <c r="F179" i="14"/>
  <c r="G178" i="14"/>
  <c r="F178" i="14"/>
  <c r="F177" i="14"/>
  <c r="G176" i="14"/>
  <c r="F176" i="14"/>
  <c r="G175" i="14"/>
  <c r="F175" i="14"/>
  <c r="F174" i="14"/>
  <c r="G173" i="14"/>
  <c r="F173" i="14"/>
  <c r="F171" i="14"/>
  <c r="F172" i="14" s="1"/>
  <c r="G170" i="14"/>
  <c r="F170" i="14"/>
  <c r="G169" i="14"/>
  <c r="F169" i="14"/>
  <c r="F168" i="14"/>
  <c r="G167" i="14"/>
  <c r="F167" i="14"/>
  <c r="G166" i="14"/>
  <c r="F166" i="14"/>
  <c r="F165" i="14"/>
  <c r="G163" i="14"/>
  <c r="F163" i="14"/>
  <c r="F162" i="14"/>
  <c r="G161" i="14"/>
  <c r="F161" i="14"/>
  <c r="F164" i="14" s="1"/>
  <c r="G160" i="14"/>
  <c r="F160" i="14"/>
  <c r="G158" i="14"/>
  <c r="F158" i="14"/>
  <c r="G157" i="14"/>
  <c r="F157" i="14"/>
  <c r="F156" i="14"/>
  <c r="F159" i="14" s="1"/>
  <c r="G155" i="14"/>
  <c r="F155" i="14"/>
  <c r="F154" i="14"/>
  <c r="F153" i="14"/>
  <c r="G151" i="14"/>
  <c r="F151" i="14"/>
  <c r="F150" i="14"/>
  <c r="G149" i="14"/>
  <c r="F149" i="14"/>
  <c r="G148" i="14"/>
  <c r="F148" i="14"/>
  <c r="F147" i="14"/>
  <c r="G146" i="14"/>
  <c r="F146" i="14"/>
  <c r="F152" i="14" s="1"/>
  <c r="G145" i="14"/>
  <c r="F145" i="14"/>
  <c r="F144" i="14"/>
  <c r="G142" i="14"/>
  <c r="F142" i="14"/>
  <c r="F141" i="14"/>
  <c r="G140" i="14"/>
  <c r="F140" i="14"/>
  <c r="G139" i="14"/>
  <c r="F139" i="14"/>
  <c r="F138" i="14"/>
  <c r="G137" i="14"/>
  <c r="F137" i="14"/>
  <c r="G136" i="14"/>
  <c r="F136" i="14"/>
  <c r="F135" i="14"/>
  <c r="F143" i="14" s="1"/>
  <c r="G133" i="14"/>
  <c r="F133" i="14"/>
  <c r="F132" i="14"/>
  <c r="G131" i="14"/>
  <c r="F131" i="14"/>
  <c r="F134" i="14" s="1"/>
  <c r="G130" i="14"/>
  <c r="F130" i="14"/>
  <c r="G128" i="14"/>
  <c r="F128" i="14"/>
  <c r="G127" i="14"/>
  <c r="G129" i="14" s="1"/>
  <c r="F127" i="14"/>
  <c r="F129" i="14" s="1"/>
  <c r="G125" i="14"/>
  <c r="F125" i="14"/>
  <c r="G124" i="14"/>
  <c r="F124" i="14"/>
  <c r="F123" i="14"/>
  <c r="G122" i="14"/>
  <c r="F122" i="14"/>
  <c r="G121" i="14"/>
  <c r="F121" i="14"/>
  <c r="F120" i="14"/>
  <c r="F126" i="14" s="1"/>
  <c r="G119" i="14"/>
  <c r="F119" i="14"/>
  <c r="F117" i="14"/>
  <c r="G116" i="14"/>
  <c r="F116" i="14"/>
  <c r="G115" i="14"/>
  <c r="F115" i="14"/>
  <c r="F118" i="14" s="1"/>
  <c r="F114" i="14"/>
  <c r="G113" i="14"/>
  <c r="F113" i="14"/>
  <c r="G112" i="14"/>
  <c r="F112" i="14"/>
  <c r="G110" i="14"/>
  <c r="F110" i="14"/>
  <c r="G109" i="14"/>
  <c r="F109" i="14"/>
  <c r="F108" i="14"/>
  <c r="G107" i="14"/>
  <c r="F107" i="14"/>
  <c r="G106" i="14"/>
  <c r="F106" i="14"/>
  <c r="F105" i="14"/>
  <c r="G104" i="14"/>
  <c r="F104" i="14"/>
  <c r="G103" i="14"/>
  <c r="F103" i="14"/>
  <c r="F102" i="14"/>
  <c r="F111" i="14" s="1"/>
  <c r="G100" i="14"/>
  <c r="G101" i="14" s="1"/>
  <c r="F100" i="14"/>
  <c r="F101" i="14" s="1"/>
  <c r="F99" i="14"/>
  <c r="G98" i="14"/>
  <c r="F98" i="14"/>
  <c r="G97" i="14"/>
  <c r="G99" i="14" s="1"/>
  <c r="F97" i="14"/>
  <c r="F96" i="14"/>
  <c r="G95" i="14"/>
  <c r="G96" i="14" s="1"/>
  <c r="F95" i="14"/>
  <c r="F93" i="14"/>
  <c r="F94" i="14" s="1"/>
  <c r="G91" i="14"/>
  <c r="F91" i="14"/>
  <c r="F90" i="14"/>
  <c r="G89" i="14"/>
  <c r="F89" i="14"/>
  <c r="F92" i="14" s="1"/>
  <c r="G88" i="14"/>
  <c r="F88" i="14"/>
  <c r="G86" i="14"/>
  <c r="G87" i="14" s="1"/>
  <c r="F86" i="14"/>
  <c r="F87" i="14" s="1"/>
  <c r="F84" i="14"/>
  <c r="G83" i="14"/>
  <c r="F83" i="14"/>
  <c r="G82" i="14"/>
  <c r="F82" i="14"/>
  <c r="F81" i="14"/>
  <c r="G80" i="14"/>
  <c r="F80" i="14"/>
  <c r="G79" i="14"/>
  <c r="F79" i="14"/>
  <c r="F78" i="14"/>
  <c r="G77" i="14"/>
  <c r="F77" i="14"/>
  <c r="G76" i="14"/>
  <c r="F76" i="14"/>
  <c r="F75" i="14"/>
  <c r="G74" i="14"/>
  <c r="F74" i="14"/>
  <c r="F85" i="14" s="1"/>
  <c r="D73" i="14"/>
  <c r="D72" i="14"/>
  <c r="G72" i="14" s="1"/>
  <c r="D71" i="14"/>
  <c r="F71" i="14" s="1"/>
  <c r="G70" i="14"/>
  <c r="F69" i="14"/>
  <c r="G68" i="14"/>
  <c r="F68" i="14"/>
  <c r="G67" i="14"/>
  <c r="G65" i="14"/>
  <c r="F65" i="14"/>
  <c r="G64" i="14"/>
  <c r="F63" i="14"/>
  <c r="G62" i="14"/>
  <c r="F62" i="14"/>
  <c r="G60" i="14"/>
  <c r="F60" i="14"/>
  <c r="G59" i="14"/>
  <c r="G61" i="14" s="1"/>
  <c r="F59" i="14"/>
  <c r="F61" i="14" s="1"/>
  <c r="G57" i="14"/>
  <c r="F57" i="14"/>
  <c r="G56" i="14"/>
  <c r="F56" i="14"/>
  <c r="G55" i="14"/>
  <c r="F55" i="14"/>
  <c r="G54" i="14"/>
  <c r="F54" i="14"/>
  <c r="G53" i="14"/>
  <c r="F53" i="14"/>
  <c r="G52" i="14"/>
  <c r="F52" i="14"/>
  <c r="G51" i="14"/>
  <c r="F51" i="14"/>
  <c r="G50" i="14"/>
  <c r="F50" i="14"/>
  <c r="G49" i="14"/>
  <c r="F49" i="14"/>
  <c r="G48" i="14"/>
  <c r="F48" i="14"/>
  <c r="G47" i="14"/>
  <c r="F47" i="14"/>
  <c r="F58" i="14" s="1"/>
  <c r="G46" i="14"/>
  <c r="F46" i="14"/>
  <c r="G45" i="14"/>
  <c r="F45" i="14"/>
  <c r="G44" i="14"/>
  <c r="F44" i="14"/>
  <c r="G43" i="14"/>
  <c r="G58" i="14" s="1"/>
  <c r="F43" i="14"/>
  <c r="G41" i="14"/>
  <c r="G42" i="14" s="1"/>
  <c r="F41" i="14"/>
  <c r="F42" i="14" s="1"/>
  <c r="G40" i="14"/>
  <c r="F40" i="14"/>
  <c r="G39" i="14"/>
  <c r="F39" i="14"/>
  <c r="G38" i="14"/>
  <c r="F38" i="14"/>
  <c r="G37" i="14"/>
  <c r="F37" i="14"/>
  <c r="G36" i="14"/>
  <c r="G35" i="14"/>
  <c r="F35" i="14"/>
  <c r="G34" i="14"/>
  <c r="F34" i="14"/>
  <c r="G33" i="14"/>
  <c r="F33" i="14"/>
  <c r="G32" i="14"/>
  <c r="F32" i="14"/>
  <c r="G31" i="14"/>
  <c r="F31" i="14"/>
  <c r="G30" i="14"/>
  <c r="F30" i="14"/>
  <c r="G29" i="14"/>
  <c r="F29" i="14"/>
  <c r="G28" i="14"/>
  <c r="F28" i="14"/>
  <c r="F36" i="14" s="1"/>
  <c r="G27" i="14"/>
  <c r="F27" i="14"/>
  <c r="G26" i="14"/>
  <c r="F26" i="14"/>
  <c r="G24" i="14"/>
  <c r="G25" i="14" s="1"/>
  <c r="F24" i="14"/>
  <c r="F25" i="14" s="1"/>
  <c r="G22" i="14"/>
  <c r="F22" i="14"/>
  <c r="G21" i="14"/>
  <c r="G23" i="14" s="1"/>
  <c r="F21" i="14"/>
  <c r="F23" i="14" s="1"/>
  <c r="G19" i="14"/>
  <c r="F19" i="14"/>
  <c r="G18" i="14"/>
  <c r="G20" i="14" s="1"/>
  <c r="F18" i="14"/>
  <c r="F20" i="14" s="1"/>
  <c r="G16" i="14"/>
  <c r="F16" i="14"/>
  <c r="G15" i="14"/>
  <c r="F15" i="14"/>
  <c r="G14" i="14"/>
  <c r="G17" i="14" s="1"/>
  <c r="F14" i="14"/>
  <c r="F17" i="14" s="1"/>
  <c r="G12" i="14"/>
  <c r="F12" i="14"/>
  <c r="G11" i="14"/>
  <c r="F11" i="14"/>
  <c r="G10" i="14"/>
  <c r="F10" i="14"/>
  <c r="G9" i="14"/>
  <c r="F9" i="14"/>
  <c r="F13" i="14" s="1"/>
  <c r="G8" i="14"/>
  <c r="G13" i="14" s="1"/>
  <c r="F8" i="14"/>
  <c r="G6" i="14"/>
  <c r="G7" i="14" s="1"/>
  <c r="F6" i="14"/>
  <c r="F7" i="14" s="1"/>
  <c r="G5" i="14"/>
  <c r="F5" i="14"/>
  <c r="C287" i="13"/>
  <c r="D287" i="13" s="1"/>
  <c r="G196" i="13" s="1"/>
  <c r="D286" i="13"/>
  <c r="F156" i="13" s="1"/>
  <c r="C286" i="13"/>
  <c r="C285" i="13"/>
  <c r="C288" i="13" s="1"/>
  <c r="D282" i="13"/>
  <c r="G274" i="13"/>
  <c r="G268" i="13"/>
  <c r="G250" i="13"/>
  <c r="G244" i="13"/>
  <c r="G226" i="13"/>
  <c r="G220" i="13"/>
  <c r="G202" i="13"/>
  <c r="G185" i="13"/>
  <c r="F177" i="13"/>
  <c r="F168" i="13"/>
  <c r="G167" i="13"/>
  <c r="G154" i="13"/>
  <c r="G149" i="13"/>
  <c r="F144" i="13"/>
  <c r="G140" i="13"/>
  <c r="F135" i="13"/>
  <c r="F126" i="13"/>
  <c r="G122" i="13"/>
  <c r="F117" i="13"/>
  <c r="G113" i="13"/>
  <c r="F113" i="13"/>
  <c r="F111" i="13"/>
  <c r="F108" i="13"/>
  <c r="G101" i="13"/>
  <c r="F101" i="13"/>
  <c r="F99" i="13"/>
  <c r="F100" i="13" s="1"/>
  <c r="F93" i="13"/>
  <c r="G92" i="13"/>
  <c r="G80" i="13"/>
  <c r="D80" i="13"/>
  <c r="D87" i="13" s="1"/>
  <c r="D79" i="13"/>
  <c r="F77" i="13"/>
  <c r="D77" i="13"/>
  <c r="F75" i="13"/>
  <c r="D74" i="13"/>
  <c r="D73" i="13"/>
  <c r="F69" i="13"/>
  <c r="F68" i="13"/>
  <c r="F65" i="13"/>
  <c r="G64" i="13"/>
  <c r="F63" i="13"/>
  <c r="F60" i="13"/>
  <c r="F59" i="13"/>
  <c r="F61" i="13" s="1"/>
  <c r="F55" i="13"/>
  <c r="F53" i="13"/>
  <c r="F52" i="13"/>
  <c r="G51" i="13"/>
  <c r="F50" i="13"/>
  <c r="G49" i="13"/>
  <c r="F48" i="13"/>
  <c r="F46" i="13"/>
  <c r="G45" i="13"/>
  <c r="G43" i="13"/>
  <c r="F42" i="13"/>
  <c r="F41" i="13"/>
  <c r="F39" i="13"/>
  <c r="F38" i="13"/>
  <c r="F37" i="13"/>
  <c r="F40" i="13" s="1"/>
  <c r="F33" i="13"/>
  <c r="F32" i="13"/>
  <c r="F29" i="13"/>
  <c r="F28" i="13"/>
  <c r="F26" i="13"/>
  <c r="F27" i="13" s="1"/>
  <c r="F24" i="13"/>
  <c r="F25" i="13" s="1"/>
  <c r="G22" i="13"/>
  <c r="F22" i="13"/>
  <c r="F23" i="13" s="1"/>
  <c r="G21" i="13"/>
  <c r="F21" i="13"/>
  <c r="G19" i="13"/>
  <c r="F19" i="13"/>
  <c r="G18" i="13"/>
  <c r="G20" i="13" s="1"/>
  <c r="F18" i="13"/>
  <c r="F20" i="13" s="1"/>
  <c r="F16" i="13"/>
  <c r="G15" i="13"/>
  <c r="F15" i="13"/>
  <c r="F14" i="13"/>
  <c r="F17" i="13" s="1"/>
  <c r="F12" i="13"/>
  <c r="F11" i="13"/>
  <c r="G10" i="13"/>
  <c r="F10" i="13"/>
  <c r="G9" i="13"/>
  <c r="F9" i="13"/>
  <c r="F8" i="13"/>
  <c r="F13" i="13" s="1"/>
  <c r="G6" i="13"/>
  <c r="F6" i="13"/>
  <c r="F7" i="13" s="1"/>
  <c r="F5" i="13"/>
  <c r="G85" i="14" l="1"/>
  <c r="G71" i="14"/>
  <c r="G73" i="14" s="1"/>
  <c r="G159" i="14"/>
  <c r="F276" i="14"/>
  <c r="F278" i="14" s="1"/>
  <c r="F273" i="14"/>
  <c r="F270" i="14"/>
  <c r="F267" i="14"/>
  <c r="F264" i="14"/>
  <c r="F261" i="14"/>
  <c r="F258" i="14"/>
  <c r="F255" i="14"/>
  <c r="F252" i="14"/>
  <c r="F249" i="14"/>
  <c r="F246" i="14"/>
  <c r="F243" i="14"/>
  <c r="F240" i="14"/>
  <c r="F237" i="14"/>
  <c r="F234" i="14"/>
  <c r="F231" i="14"/>
  <c r="F228" i="14"/>
  <c r="F225" i="14"/>
  <c r="F222" i="14"/>
  <c r="F219" i="14"/>
  <c r="F216" i="14"/>
  <c r="F213" i="14"/>
  <c r="F210" i="14"/>
  <c r="F207" i="14"/>
  <c r="F204" i="14"/>
  <c r="F201" i="14"/>
  <c r="F198" i="14"/>
  <c r="F195" i="14"/>
  <c r="F192" i="14"/>
  <c r="F186" i="14"/>
  <c r="F183" i="14"/>
  <c r="F180" i="14"/>
  <c r="F184" i="14" s="1"/>
  <c r="F70" i="14"/>
  <c r="F67" i="14"/>
  <c r="F64" i="14"/>
  <c r="F66" i="14" s="1"/>
  <c r="F72" i="14"/>
  <c r="F272" i="14"/>
  <c r="F269" i="14"/>
  <c r="F266" i="14"/>
  <c r="F263" i="14"/>
  <c r="F260" i="14"/>
  <c r="F257" i="14"/>
  <c r="F254" i="14"/>
  <c r="F251" i="14"/>
  <c r="F248" i="14"/>
  <c r="F245" i="14"/>
  <c r="F242" i="14"/>
  <c r="F239" i="14"/>
  <c r="F233" i="14"/>
  <c r="F227" i="14"/>
  <c r="F224" i="14"/>
  <c r="F221" i="14"/>
  <c r="F218" i="14"/>
  <c r="F215" i="14"/>
  <c r="F209" i="14"/>
  <c r="F206" i="14"/>
  <c r="F200" i="14"/>
  <c r="F197" i="14"/>
  <c r="F194" i="14"/>
  <c r="F191" i="14"/>
  <c r="F203" i="14" s="1"/>
  <c r="F188" i="14"/>
  <c r="F185" i="14"/>
  <c r="G276" i="14"/>
  <c r="G273" i="14"/>
  <c r="G270" i="14"/>
  <c r="G267" i="14"/>
  <c r="G264" i="14"/>
  <c r="G261" i="14"/>
  <c r="G258" i="14"/>
  <c r="G255" i="14"/>
  <c r="G252" i="14"/>
  <c r="G249" i="14"/>
  <c r="G246" i="14"/>
  <c r="G243" i="14"/>
  <c r="G240" i="14"/>
  <c r="G237" i="14"/>
  <c r="G234" i="14"/>
  <c r="G231" i="14"/>
  <c r="G228" i="14"/>
  <c r="G225" i="14"/>
  <c r="G222" i="14"/>
  <c r="G219" i="14"/>
  <c r="G216" i="14"/>
  <c r="G213" i="14"/>
  <c r="G210" i="14"/>
  <c r="G207" i="14"/>
  <c r="G204" i="14"/>
  <c r="G201" i="14"/>
  <c r="G198" i="14"/>
  <c r="G195" i="14"/>
  <c r="G192" i="14"/>
  <c r="G186" i="14"/>
  <c r="G183" i="14"/>
  <c r="G180" i="14"/>
  <c r="G177" i="14"/>
  <c r="G174" i="14"/>
  <c r="G184" i="14" s="1"/>
  <c r="G171" i="14"/>
  <c r="G172" i="14" s="1"/>
  <c r="G165" i="14"/>
  <c r="G168" i="14" s="1"/>
  <c r="G162" i="14"/>
  <c r="G164" i="14" s="1"/>
  <c r="G156" i="14"/>
  <c r="G153" i="14"/>
  <c r="G154" i="14" s="1"/>
  <c r="G150" i="14"/>
  <c r="G147" i="14"/>
  <c r="G144" i="14"/>
  <c r="G141" i="14"/>
  <c r="G138" i="14"/>
  <c r="G135" i="14"/>
  <c r="G132" i="14"/>
  <c r="G134" i="14" s="1"/>
  <c r="G123" i="14"/>
  <c r="G120" i="14"/>
  <c r="G126" i="14" s="1"/>
  <c r="G117" i="14"/>
  <c r="G114" i="14"/>
  <c r="G118" i="14" s="1"/>
  <c r="G108" i="14"/>
  <c r="G105" i="14"/>
  <c r="G102" i="14"/>
  <c r="G111" i="14" s="1"/>
  <c r="G93" i="14"/>
  <c r="G94" i="14" s="1"/>
  <c r="G90" i="14"/>
  <c r="G92" i="14" s="1"/>
  <c r="G84" i="14"/>
  <c r="G81" i="14"/>
  <c r="G78" i="14"/>
  <c r="G75" i="14"/>
  <c r="G272" i="14"/>
  <c r="G269" i="14"/>
  <c r="G266" i="14"/>
  <c r="G263" i="14"/>
  <c r="G260" i="14"/>
  <c r="G257" i="14"/>
  <c r="G254" i="14"/>
  <c r="G251" i="14"/>
  <c r="G248" i="14"/>
  <c r="G245" i="14"/>
  <c r="G242" i="14"/>
  <c r="G239" i="14"/>
  <c r="G233" i="14"/>
  <c r="G227" i="14"/>
  <c r="G224" i="14"/>
  <c r="G221" i="14"/>
  <c r="G218" i="14"/>
  <c r="G215" i="14"/>
  <c r="G209" i="14"/>
  <c r="G212" i="14" s="1"/>
  <c r="G206" i="14"/>
  <c r="G200" i="14"/>
  <c r="G197" i="14"/>
  <c r="G194" i="14"/>
  <c r="G191" i="14"/>
  <c r="G203" i="14" s="1"/>
  <c r="G188" i="14"/>
  <c r="G185" i="14"/>
  <c r="G182" i="14"/>
  <c r="G69" i="14"/>
  <c r="G63" i="14"/>
  <c r="G66" i="14" s="1"/>
  <c r="G277" i="14"/>
  <c r="G274" i="14"/>
  <c r="G271" i="14"/>
  <c r="G268" i="14"/>
  <c r="G265" i="14"/>
  <c r="G262" i="14"/>
  <c r="G259" i="14"/>
  <c r="G256" i="14"/>
  <c r="G253" i="14"/>
  <c r="G250" i="14"/>
  <c r="G247" i="14"/>
  <c r="G241" i="14"/>
  <c r="G238" i="14"/>
  <c r="G235" i="14"/>
  <c r="G232" i="14"/>
  <c r="G229" i="14"/>
  <c r="G223" i="14"/>
  <c r="G220" i="14"/>
  <c r="D285" i="14"/>
  <c r="G63" i="13"/>
  <c r="G81" i="13"/>
  <c r="G184" i="13"/>
  <c r="F36" i="13"/>
  <c r="G103" i="13"/>
  <c r="G77" i="13"/>
  <c r="G72" i="13"/>
  <c r="G84" i="13"/>
  <c r="G104" i="13"/>
  <c r="G105" i="13" s="1"/>
  <c r="G130" i="13"/>
  <c r="G158" i="13"/>
  <c r="G159" i="13" s="1"/>
  <c r="G208" i="13"/>
  <c r="G256" i="13"/>
  <c r="G280" i="13"/>
  <c r="G78" i="13"/>
  <c r="F103" i="13"/>
  <c r="G28" i="13"/>
  <c r="G12" i="13"/>
  <c r="G175" i="13"/>
  <c r="G16" i="13"/>
  <c r="G24" i="13"/>
  <c r="G25" i="13" s="1"/>
  <c r="G95" i="13"/>
  <c r="G96" i="13" s="1"/>
  <c r="G30" i="13"/>
  <c r="G107" i="13"/>
  <c r="G238" i="13"/>
  <c r="G262" i="13"/>
  <c r="G23" i="13"/>
  <c r="G97" i="13"/>
  <c r="G98" i="13" s="1"/>
  <c r="G121" i="13"/>
  <c r="G31" i="13"/>
  <c r="G55" i="13"/>
  <c r="F80" i="13"/>
  <c r="G109" i="13"/>
  <c r="G164" i="13"/>
  <c r="G279" i="13"/>
  <c r="G281" i="13" s="1"/>
  <c r="G276" i="13"/>
  <c r="G273" i="13"/>
  <c r="G270" i="13"/>
  <c r="G267" i="13"/>
  <c r="G264" i="13"/>
  <c r="G261" i="13"/>
  <c r="G258" i="13"/>
  <c r="G255" i="13"/>
  <c r="G252" i="13"/>
  <c r="G246" i="13"/>
  <c r="G243" i="13"/>
  <c r="G240" i="13"/>
  <c r="G237" i="13"/>
  <c r="G234" i="13"/>
  <c r="G231" i="13"/>
  <c r="G228" i="13"/>
  <c r="G225" i="13"/>
  <c r="G222" i="13"/>
  <c r="G219" i="13"/>
  <c r="G216" i="13"/>
  <c r="G213" i="13"/>
  <c r="G210" i="13"/>
  <c r="G207" i="13"/>
  <c r="G204" i="13"/>
  <c r="G201" i="13"/>
  <c r="G198" i="13"/>
  <c r="G192" i="13"/>
  <c r="G189" i="13"/>
  <c r="G186" i="13"/>
  <c r="G183" i="13"/>
  <c r="G180" i="13"/>
  <c r="G177" i="13"/>
  <c r="G171" i="13"/>
  <c r="G168" i="13"/>
  <c r="G162" i="13"/>
  <c r="G156" i="13"/>
  <c r="G153" i="13"/>
  <c r="G150" i="13"/>
  <c r="G157" i="13" s="1"/>
  <c r="G147" i="13"/>
  <c r="G144" i="13"/>
  <c r="G141" i="13"/>
  <c r="G148" i="13" s="1"/>
  <c r="G138" i="13"/>
  <c r="G135" i="13"/>
  <c r="G132" i="13"/>
  <c r="G129" i="13"/>
  <c r="G126" i="13"/>
  <c r="G120" i="13"/>
  <c r="G117" i="13"/>
  <c r="G114" i="13"/>
  <c r="G111" i="13"/>
  <c r="G108" i="13"/>
  <c r="G102" i="13"/>
  <c r="G99" i="13"/>
  <c r="G100" i="13" s="1"/>
  <c r="G93" i="13"/>
  <c r="G90" i="13"/>
  <c r="G85" i="13"/>
  <c r="G82" i="13"/>
  <c r="G79" i="13"/>
  <c r="G71" i="13"/>
  <c r="G68" i="13"/>
  <c r="G65" i="13"/>
  <c r="G62" i="13"/>
  <c r="G66" i="13" s="1"/>
  <c r="G59" i="13"/>
  <c r="G56" i="13"/>
  <c r="G53" i="13"/>
  <c r="G50" i="13"/>
  <c r="G47" i="13"/>
  <c r="G44" i="13"/>
  <c r="G58" i="13" s="1"/>
  <c r="G41" i="13"/>
  <c r="G42" i="13" s="1"/>
  <c r="G38" i="13"/>
  <c r="G35" i="13"/>
  <c r="G32" i="13"/>
  <c r="G29" i="13"/>
  <c r="G272" i="13"/>
  <c r="G266" i="13"/>
  <c r="G260" i="13"/>
  <c r="G254" i="13"/>
  <c r="G248" i="13"/>
  <c r="G242" i="13"/>
  <c r="G236" i="13"/>
  <c r="G230" i="13"/>
  <c r="G224" i="13"/>
  <c r="G212" i="13"/>
  <c r="G206" i="13"/>
  <c r="G200" i="13"/>
  <c r="G194" i="13"/>
  <c r="G173" i="13"/>
  <c r="G163" i="13"/>
  <c r="G143" i="13"/>
  <c r="G125" i="13"/>
  <c r="G112" i="13"/>
  <c r="G88" i="13"/>
  <c r="G89" i="13" s="1"/>
  <c r="G52" i="13"/>
  <c r="G39" i="13"/>
  <c r="G26" i="13"/>
  <c r="G27" i="13" s="1"/>
  <c r="G14" i="13"/>
  <c r="G17" i="13" s="1"/>
  <c r="G11" i="13"/>
  <c r="G8" i="13"/>
  <c r="G13" i="13" s="1"/>
  <c r="G5" i="13"/>
  <c r="G7" i="13" s="1"/>
  <c r="G152" i="13"/>
  <c r="G188" i="13"/>
  <c r="G277" i="13"/>
  <c r="G271" i="13"/>
  <c r="G265" i="13"/>
  <c r="G259" i="13"/>
  <c r="G253" i="13"/>
  <c r="G247" i="13"/>
  <c r="G229" i="13"/>
  <c r="G223" i="13"/>
  <c r="G217" i="13"/>
  <c r="G211" i="13"/>
  <c r="G205" i="13"/>
  <c r="G199" i="13"/>
  <c r="G193" i="13"/>
  <c r="G182" i="13"/>
  <c r="G172" i="13"/>
  <c r="G142" i="13"/>
  <c r="G133" i="13"/>
  <c r="G124" i="13"/>
  <c r="G131" i="13" s="1"/>
  <c r="G115" i="13"/>
  <c r="G91" i="13"/>
  <c r="G83" i="13"/>
  <c r="G48" i="13"/>
  <c r="G187" i="13"/>
  <c r="G161" i="13"/>
  <c r="G151" i="13"/>
  <c r="G146" i="13"/>
  <c r="G137" i="13"/>
  <c r="G128" i="13"/>
  <c r="G119" i="13"/>
  <c r="G176" i="13"/>
  <c r="G166" i="13"/>
  <c r="G110" i="13"/>
  <c r="G67" i="13"/>
  <c r="G74" i="13" s="1"/>
  <c r="G54" i="13"/>
  <c r="G275" i="13"/>
  <c r="G269" i="13"/>
  <c r="G263" i="13"/>
  <c r="G257" i="13"/>
  <c r="G251" i="13"/>
  <c r="G278" i="13" s="1"/>
  <c r="G245" i="13"/>
  <c r="G239" i="13"/>
  <c r="G233" i="13"/>
  <c r="G227" i="13"/>
  <c r="G221" i="13"/>
  <c r="G215" i="13"/>
  <c r="G218" i="13" s="1"/>
  <c r="G203" i="13"/>
  <c r="G197" i="13"/>
  <c r="G209" i="13" s="1"/>
  <c r="G191" i="13"/>
  <c r="G181" i="13"/>
  <c r="G155" i="13"/>
  <c r="G106" i="13"/>
  <c r="G86" i="13"/>
  <c r="G76" i="13"/>
  <c r="G73" i="13"/>
  <c r="G70" i="13"/>
  <c r="G57" i="13"/>
  <c r="G34" i="13"/>
  <c r="G60" i="13"/>
  <c r="G37" i="13"/>
  <c r="G40" i="13" s="1"/>
  <c r="G160" i="13"/>
  <c r="G165" i="13" s="1"/>
  <c r="G145" i="13"/>
  <c r="G136" i="13"/>
  <c r="G127" i="13"/>
  <c r="G118" i="13"/>
  <c r="G179" i="13"/>
  <c r="G169" i="13"/>
  <c r="G75" i="13"/>
  <c r="G69" i="13"/>
  <c r="G46" i="13"/>
  <c r="G33" i="13"/>
  <c r="F30" i="13"/>
  <c r="F43" i="13"/>
  <c r="F58" i="13" s="1"/>
  <c r="F56" i="13"/>
  <c r="F78" i="13"/>
  <c r="F81" i="13"/>
  <c r="F153" i="13"/>
  <c r="F189" i="13"/>
  <c r="F180" i="13"/>
  <c r="F34" i="13"/>
  <c r="F47" i="13"/>
  <c r="F57" i="13"/>
  <c r="F70" i="13"/>
  <c r="F73" i="13"/>
  <c r="F76" i="13"/>
  <c r="F87" i="13" s="1"/>
  <c r="F86" i="13"/>
  <c r="F31" i="13"/>
  <c r="F44" i="13"/>
  <c r="F54" i="13"/>
  <c r="F67" i="13"/>
  <c r="F110" i="13"/>
  <c r="F51" i="13"/>
  <c r="F64" i="13"/>
  <c r="F79" i="13"/>
  <c r="F90" i="13"/>
  <c r="F94" i="13" s="1"/>
  <c r="F102" i="13"/>
  <c r="F114" i="13"/>
  <c r="F132" i="13"/>
  <c r="F141" i="13"/>
  <c r="F150" i="13"/>
  <c r="F186" i="13"/>
  <c r="F83" i="13"/>
  <c r="F171" i="13"/>
  <c r="F35" i="13"/>
  <c r="F45" i="13"/>
  <c r="F71" i="13"/>
  <c r="F95" i="13"/>
  <c r="F96" i="13" s="1"/>
  <c r="F107" i="13"/>
  <c r="F279" i="13"/>
  <c r="F276" i="13"/>
  <c r="F273" i="13"/>
  <c r="F270" i="13"/>
  <c r="F267" i="13"/>
  <c r="F264" i="13"/>
  <c r="F261" i="13"/>
  <c r="F258" i="13"/>
  <c r="F255" i="13"/>
  <c r="F252" i="13"/>
  <c r="F246" i="13"/>
  <c r="F243" i="13"/>
  <c r="F240" i="13"/>
  <c r="F237" i="13"/>
  <c r="F234" i="13"/>
  <c r="F231" i="13"/>
  <c r="F228" i="13"/>
  <c r="F225" i="13"/>
  <c r="F222" i="13"/>
  <c r="F219" i="13"/>
  <c r="F216" i="13"/>
  <c r="F213" i="13"/>
  <c r="F210" i="13"/>
  <c r="F207" i="13"/>
  <c r="F204" i="13"/>
  <c r="F201" i="13"/>
  <c r="F198" i="13"/>
  <c r="F192" i="13"/>
  <c r="F275" i="13"/>
  <c r="F272" i="13"/>
  <c r="F269" i="13"/>
  <c r="F266" i="13"/>
  <c r="F263" i="13"/>
  <c r="F260" i="13"/>
  <c r="F257" i="13"/>
  <c r="F254" i="13"/>
  <c r="F251" i="13"/>
  <c r="F248" i="13"/>
  <c r="F245" i="13"/>
  <c r="F242" i="13"/>
  <c r="F239" i="13"/>
  <c r="F236" i="13"/>
  <c r="F233" i="13"/>
  <c r="F235" i="13" s="1"/>
  <c r="F230" i="13"/>
  <c r="F227" i="13"/>
  <c r="F224" i="13"/>
  <c r="F221" i="13"/>
  <c r="F215" i="13"/>
  <c r="F218" i="13" s="1"/>
  <c r="F212" i="13"/>
  <c r="F206" i="13"/>
  <c r="F203" i="13"/>
  <c r="F200" i="13"/>
  <c r="F197" i="13"/>
  <c r="F194" i="13"/>
  <c r="F191" i="13"/>
  <c r="F188" i="13"/>
  <c r="F185" i="13"/>
  <c r="F182" i="13"/>
  <c r="F179" i="13"/>
  <c r="F176" i="13"/>
  <c r="F173" i="13"/>
  <c r="F167" i="13"/>
  <c r="F164" i="13"/>
  <c r="F161" i="13"/>
  <c r="F158" i="13"/>
  <c r="F159" i="13" s="1"/>
  <c r="F155" i="13"/>
  <c r="F152" i="13"/>
  <c r="F149" i="13"/>
  <c r="F157" i="13" s="1"/>
  <c r="F146" i="13"/>
  <c r="F143" i="13"/>
  <c r="F140" i="13"/>
  <c r="F137" i="13"/>
  <c r="F128" i="13"/>
  <c r="F125" i="13"/>
  <c r="F122" i="13"/>
  <c r="F119" i="13"/>
  <c r="F280" i="13"/>
  <c r="F277" i="13"/>
  <c r="F274" i="13"/>
  <c r="F271" i="13"/>
  <c r="F268" i="13"/>
  <c r="F265" i="13"/>
  <c r="F262" i="13"/>
  <c r="F259" i="13"/>
  <c r="F256" i="13"/>
  <c r="F253" i="13"/>
  <c r="F250" i="13"/>
  <c r="F247" i="13"/>
  <c r="F244" i="13"/>
  <c r="F238" i="13"/>
  <c r="F229" i="13"/>
  <c r="F226" i="13"/>
  <c r="F223" i="13"/>
  <c r="F220" i="13"/>
  <c r="F217" i="13"/>
  <c r="F211" i="13"/>
  <c r="F208" i="13"/>
  <c r="F205" i="13"/>
  <c r="F202" i="13"/>
  <c r="F199" i="13"/>
  <c r="F196" i="13"/>
  <c r="F193" i="13"/>
  <c r="F187" i="13"/>
  <c r="F184" i="13"/>
  <c r="F181" i="13"/>
  <c r="F175" i="13"/>
  <c r="F178" i="13" s="1"/>
  <c r="F172" i="13"/>
  <c r="F169" i="13"/>
  <c r="F166" i="13"/>
  <c r="F163" i="13"/>
  <c r="F160" i="13"/>
  <c r="F154" i="13"/>
  <c r="F151" i="13"/>
  <c r="F145" i="13"/>
  <c r="F142" i="13"/>
  <c r="F136" i="13"/>
  <c r="F139" i="13" s="1"/>
  <c r="F133" i="13"/>
  <c r="F130" i="13"/>
  <c r="F127" i="13"/>
  <c r="F124" i="13"/>
  <c r="F131" i="13" s="1"/>
  <c r="F121" i="13"/>
  <c r="F118" i="13"/>
  <c r="F115" i="13"/>
  <c r="F112" i="13"/>
  <c r="F109" i="13"/>
  <c r="F106" i="13"/>
  <c r="F97" i="13"/>
  <c r="F98" i="13" s="1"/>
  <c r="F91" i="13"/>
  <c r="F88" i="13"/>
  <c r="F89" i="13" s="1"/>
  <c r="F85" i="13"/>
  <c r="F82" i="13"/>
  <c r="F120" i="13"/>
  <c r="F123" i="13" s="1"/>
  <c r="F129" i="13"/>
  <c r="F138" i="13"/>
  <c r="F147" i="13"/>
  <c r="F162" i="13"/>
  <c r="F49" i="13"/>
  <c r="F62" i="13"/>
  <c r="F72" i="13"/>
  <c r="F84" i="13"/>
  <c r="F92" i="13"/>
  <c r="F104" i="13"/>
  <c r="F105" i="13" s="1"/>
  <c r="F183" i="13"/>
  <c r="D285" i="13"/>
  <c r="D76" i="8"/>
  <c r="D88" i="8" s="1"/>
  <c r="D88" i="9"/>
  <c r="D76" i="9"/>
  <c r="D89" i="10"/>
  <c r="D83" i="10"/>
  <c r="D79" i="10"/>
  <c r="D77" i="10"/>
  <c r="D87" i="11"/>
  <c r="D83" i="11"/>
  <c r="D77" i="11"/>
  <c r="D81" i="12"/>
  <c r="D88" i="12"/>
  <c r="D84" i="12"/>
  <c r="D78" i="12"/>
  <c r="G152" i="14" l="1"/>
  <c r="F275" i="14"/>
  <c r="F73" i="14"/>
  <c r="F226" i="14"/>
  <c r="F212" i="14"/>
  <c r="G244" i="14"/>
  <c r="G189" i="14"/>
  <c r="G208" i="14"/>
  <c r="G278" i="14"/>
  <c r="F236" i="14"/>
  <c r="D288" i="14"/>
  <c r="E178" i="14"/>
  <c r="H178" i="14" s="1"/>
  <c r="E175" i="14"/>
  <c r="H175" i="14" s="1"/>
  <c r="E169" i="14"/>
  <c r="E166" i="14"/>
  <c r="H166" i="14" s="1"/>
  <c r="E163" i="14"/>
  <c r="H163" i="14" s="1"/>
  <c r="E160" i="14"/>
  <c r="E157" i="14"/>
  <c r="H157" i="14" s="1"/>
  <c r="E151" i="14"/>
  <c r="H151" i="14" s="1"/>
  <c r="E148" i="14"/>
  <c r="H148" i="14" s="1"/>
  <c r="E145" i="14"/>
  <c r="H145" i="14" s="1"/>
  <c r="E142" i="14"/>
  <c r="H142" i="14" s="1"/>
  <c r="E139" i="14"/>
  <c r="H139" i="14" s="1"/>
  <c r="E136" i="14"/>
  <c r="H136" i="14" s="1"/>
  <c r="E133" i="14"/>
  <c r="H133" i="14" s="1"/>
  <c r="E130" i="14"/>
  <c r="E127" i="14"/>
  <c r="E124" i="14"/>
  <c r="H124" i="14" s="1"/>
  <c r="E121" i="14"/>
  <c r="H121" i="14" s="1"/>
  <c r="E115" i="14"/>
  <c r="H115" i="14" s="1"/>
  <c r="E112" i="14"/>
  <c r="E109" i="14"/>
  <c r="H109" i="14" s="1"/>
  <c r="E106" i="14"/>
  <c r="H106" i="14" s="1"/>
  <c r="E103" i="14"/>
  <c r="H103" i="14" s="1"/>
  <c r="E100" i="14"/>
  <c r="E97" i="14"/>
  <c r="E91" i="14"/>
  <c r="H91" i="14" s="1"/>
  <c r="E88" i="14"/>
  <c r="E82" i="14"/>
  <c r="H82" i="14" s="1"/>
  <c r="E79" i="14"/>
  <c r="H79" i="14" s="1"/>
  <c r="E76" i="14"/>
  <c r="H76" i="14" s="1"/>
  <c r="E276" i="14"/>
  <c r="E273" i="14"/>
  <c r="H273" i="14" s="1"/>
  <c r="E270" i="14"/>
  <c r="H270" i="14" s="1"/>
  <c r="E267" i="14"/>
  <c r="H267" i="14" s="1"/>
  <c r="E264" i="14"/>
  <c r="H264" i="14" s="1"/>
  <c r="E261" i="14"/>
  <c r="H261" i="14" s="1"/>
  <c r="E258" i="14"/>
  <c r="H258" i="14" s="1"/>
  <c r="E255" i="14"/>
  <c r="H255" i="14" s="1"/>
  <c r="E252" i="14"/>
  <c r="H252" i="14" s="1"/>
  <c r="E249" i="14"/>
  <c r="H249" i="14" s="1"/>
  <c r="E246" i="14"/>
  <c r="H246" i="14" s="1"/>
  <c r="E243" i="14"/>
  <c r="H243" i="14" s="1"/>
  <c r="E240" i="14"/>
  <c r="H240" i="14" s="1"/>
  <c r="E237" i="14"/>
  <c r="E234" i="14"/>
  <c r="H234" i="14" s="1"/>
  <c r="E231" i="14"/>
  <c r="E228" i="14"/>
  <c r="H228" i="14" s="1"/>
  <c r="E225" i="14"/>
  <c r="H225" i="14" s="1"/>
  <c r="E222" i="14"/>
  <c r="H222" i="14" s="1"/>
  <c r="E219" i="14"/>
  <c r="H219" i="14" s="1"/>
  <c r="E216" i="14"/>
  <c r="H216" i="14" s="1"/>
  <c r="E213" i="14"/>
  <c r="E210" i="14"/>
  <c r="H210" i="14" s="1"/>
  <c r="E207" i="14"/>
  <c r="H207" i="14" s="1"/>
  <c r="E204" i="14"/>
  <c r="E201" i="14"/>
  <c r="H201" i="14" s="1"/>
  <c r="E198" i="14"/>
  <c r="H198" i="14" s="1"/>
  <c r="E195" i="14"/>
  <c r="H195" i="14" s="1"/>
  <c r="E192" i="14"/>
  <c r="H192" i="14" s="1"/>
  <c r="E186" i="14"/>
  <c r="H186" i="14" s="1"/>
  <c r="E177" i="14"/>
  <c r="H177" i="14" s="1"/>
  <c r="E174" i="14"/>
  <c r="H174" i="14" s="1"/>
  <c r="E171" i="14"/>
  <c r="H171" i="14" s="1"/>
  <c r="E165" i="14"/>
  <c r="E162" i="14"/>
  <c r="H162" i="14" s="1"/>
  <c r="E156" i="14"/>
  <c r="H156" i="14" s="1"/>
  <c r="E153" i="14"/>
  <c r="E150" i="14"/>
  <c r="H150" i="14" s="1"/>
  <c r="E147" i="14"/>
  <c r="H147" i="14" s="1"/>
  <c r="E144" i="14"/>
  <c r="E141" i="14"/>
  <c r="H141" i="14" s="1"/>
  <c r="E138" i="14"/>
  <c r="H138" i="14" s="1"/>
  <c r="E135" i="14"/>
  <c r="E132" i="14"/>
  <c r="H132" i="14" s="1"/>
  <c r="E123" i="14"/>
  <c r="H123" i="14" s="1"/>
  <c r="E120" i="14"/>
  <c r="H120" i="14" s="1"/>
  <c r="E117" i="14"/>
  <c r="H117" i="14" s="1"/>
  <c r="E114" i="14"/>
  <c r="H114" i="14" s="1"/>
  <c r="E108" i="14"/>
  <c r="H108" i="14" s="1"/>
  <c r="E105" i="14"/>
  <c r="H105" i="14" s="1"/>
  <c r="E102" i="14"/>
  <c r="E93" i="14"/>
  <c r="E90" i="14"/>
  <c r="H90" i="14" s="1"/>
  <c r="E84" i="14"/>
  <c r="H84" i="14" s="1"/>
  <c r="E81" i="14"/>
  <c r="H81" i="14" s="1"/>
  <c r="E78" i="14"/>
  <c r="H78" i="14" s="1"/>
  <c r="E75" i="14"/>
  <c r="H75" i="14" s="1"/>
  <c r="E72" i="14"/>
  <c r="H72" i="14" s="1"/>
  <c r="E272" i="14"/>
  <c r="H272" i="14" s="1"/>
  <c r="E269" i="14"/>
  <c r="H269" i="14" s="1"/>
  <c r="E266" i="14"/>
  <c r="H266" i="14" s="1"/>
  <c r="E263" i="14"/>
  <c r="H263" i="14" s="1"/>
  <c r="E260" i="14"/>
  <c r="H260" i="14" s="1"/>
  <c r="E257" i="14"/>
  <c r="H257" i="14" s="1"/>
  <c r="E254" i="14"/>
  <c r="H254" i="14" s="1"/>
  <c r="E251" i="14"/>
  <c r="H251" i="14" s="1"/>
  <c r="E248" i="14"/>
  <c r="H248" i="14" s="1"/>
  <c r="E245" i="14"/>
  <c r="E239" i="14"/>
  <c r="H239" i="14" s="1"/>
  <c r="E196" i="14"/>
  <c r="H196" i="14" s="1"/>
  <c r="E185" i="14"/>
  <c r="E181" i="14"/>
  <c r="H181" i="14" s="1"/>
  <c r="E176" i="14"/>
  <c r="H176" i="14" s="1"/>
  <c r="E140" i="14"/>
  <c r="H140" i="14" s="1"/>
  <c r="E104" i="14"/>
  <c r="H104" i="14" s="1"/>
  <c r="E74" i="14"/>
  <c r="E54" i="14"/>
  <c r="H54" i="14" s="1"/>
  <c r="E47" i="14"/>
  <c r="H47" i="14" s="1"/>
  <c r="E33" i="14"/>
  <c r="H33" i="14" s="1"/>
  <c r="E95" i="14"/>
  <c r="E110" i="14"/>
  <c r="H110" i="14" s="1"/>
  <c r="E24" i="14"/>
  <c r="E232" i="14"/>
  <c r="H232" i="14" s="1"/>
  <c r="E224" i="14"/>
  <c r="H224" i="14" s="1"/>
  <c r="E200" i="14"/>
  <c r="H200" i="14" s="1"/>
  <c r="E180" i="14"/>
  <c r="H180" i="14" s="1"/>
  <c r="E155" i="14"/>
  <c r="E119" i="14"/>
  <c r="E83" i="14"/>
  <c r="H83" i="14" s="1"/>
  <c r="E70" i="14"/>
  <c r="H70" i="14" s="1"/>
  <c r="E43" i="14"/>
  <c r="E220" i="14"/>
  <c r="H220" i="14" s="1"/>
  <c r="E233" i="14"/>
  <c r="H233" i="14" s="1"/>
  <c r="E271" i="14"/>
  <c r="H271" i="14" s="1"/>
  <c r="E259" i="14"/>
  <c r="H259" i="14" s="1"/>
  <c r="E247" i="14"/>
  <c r="H247" i="14" s="1"/>
  <c r="E190" i="14"/>
  <c r="E170" i="14"/>
  <c r="H170" i="14" s="1"/>
  <c r="E98" i="14"/>
  <c r="H98" i="14" s="1"/>
  <c r="E57" i="14"/>
  <c r="H57" i="14" s="1"/>
  <c r="E50" i="14"/>
  <c r="H50" i="14" s="1"/>
  <c r="E39" i="14"/>
  <c r="H39" i="14" s="1"/>
  <c r="E262" i="14"/>
  <c r="H262" i="14" s="1"/>
  <c r="E89" i="14"/>
  <c r="H89" i="14" s="1"/>
  <c r="E30" i="14"/>
  <c r="H30" i="14" s="1"/>
  <c r="E18" i="14"/>
  <c r="E238" i="14"/>
  <c r="H238" i="14" s="1"/>
  <c r="E217" i="14"/>
  <c r="H217" i="14" s="1"/>
  <c r="E211" i="14"/>
  <c r="H211" i="14" s="1"/>
  <c r="E205" i="14"/>
  <c r="H205" i="14" s="1"/>
  <c r="E194" i="14"/>
  <c r="H194" i="14" s="1"/>
  <c r="E149" i="14"/>
  <c r="H149" i="14" s="1"/>
  <c r="E113" i="14"/>
  <c r="H113" i="14" s="1"/>
  <c r="E69" i="14"/>
  <c r="H69" i="14" s="1"/>
  <c r="E65" i="14"/>
  <c r="H65" i="14" s="1"/>
  <c r="E46" i="14"/>
  <c r="H46" i="14" s="1"/>
  <c r="E29" i="14"/>
  <c r="H29" i="14" s="1"/>
  <c r="E26" i="14"/>
  <c r="E14" i="14"/>
  <c r="E11" i="14"/>
  <c r="H11" i="14" s="1"/>
  <c r="E8" i="14"/>
  <c r="E5" i="14"/>
  <c r="E67" i="14"/>
  <c r="E241" i="14"/>
  <c r="H241" i="14" s="1"/>
  <c r="E44" i="14"/>
  <c r="H44" i="14" s="1"/>
  <c r="E250" i="14"/>
  <c r="H250" i="14" s="1"/>
  <c r="E6" i="14"/>
  <c r="H6" i="14" s="1"/>
  <c r="E223" i="14"/>
  <c r="H223" i="14" s="1"/>
  <c r="E128" i="14"/>
  <c r="H128" i="14" s="1"/>
  <c r="E77" i="14"/>
  <c r="H77" i="14" s="1"/>
  <c r="E60" i="14"/>
  <c r="H60" i="14" s="1"/>
  <c r="E53" i="14"/>
  <c r="H53" i="14" s="1"/>
  <c r="E32" i="14"/>
  <c r="H32" i="14" s="1"/>
  <c r="E202" i="14"/>
  <c r="H202" i="14" s="1"/>
  <c r="E206" i="14"/>
  <c r="H206" i="14" s="1"/>
  <c r="E15" i="14"/>
  <c r="H15" i="14" s="1"/>
  <c r="E268" i="14"/>
  <c r="H268" i="14" s="1"/>
  <c r="E256" i="14"/>
  <c r="H256" i="14" s="1"/>
  <c r="E215" i="14"/>
  <c r="H215" i="14" s="1"/>
  <c r="E209" i="14"/>
  <c r="E199" i="14"/>
  <c r="H199" i="14" s="1"/>
  <c r="E188" i="14"/>
  <c r="H188" i="14" s="1"/>
  <c r="E179" i="14"/>
  <c r="H179" i="14" s="1"/>
  <c r="E107" i="14"/>
  <c r="H107" i="14" s="1"/>
  <c r="E64" i="14"/>
  <c r="H64" i="14" s="1"/>
  <c r="E49" i="14"/>
  <c r="H49" i="14" s="1"/>
  <c r="E35" i="14"/>
  <c r="H35" i="14" s="1"/>
  <c r="E187" i="14"/>
  <c r="H187" i="14" s="1"/>
  <c r="E37" i="14"/>
  <c r="E71" i="14"/>
  <c r="H71" i="14" s="1"/>
  <c r="E274" i="14"/>
  <c r="H274" i="14" s="1"/>
  <c r="E62" i="14"/>
  <c r="E21" i="14"/>
  <c r="E9" i="14"/>
  <c r="H9" i="14" s="1"/>
  <c r="E229" i="14"/>
  <c r="H229" i="14" s="1"/>
  <c r="E221" i="14"/>
  <c r="H221" i="14" s="1"/>
  <c r="E183" i="14"/>
  <c r="H183" i="14" s="1"/>
  <c r="E158" i="14"/>
  <c r="H158" i="14" s="1"/>
  <c r="E122" i="14"/>
  <c r="H122" i="14" s="1"/>
  <c r="E86" i="14"/>
  <c r="E56" i="14"/>
  <c r="H56" i="14" s="1"/>
  <c r="E45" i="14"/>
  <c r="H45" i="14" s="1"/>
  <c r="E38" i="14"/>
  <c r="H38" i="14" s="1"/>
  <c r="E218" i="14"/>
  <c r="H218" i="14" s="1"/>
  <c r="E125" i="14"/>
  <c r="H125" i="14" s="1"/>
  <c r="E242" i="14"/>
  <c r="H242" i="14" s="1"/>
  <c r="E193" i="14"/>
  <c r="H193" i="14" s="1"/>
  <c r="E173" i="14"/>
  <c r="E137" i="14"/>
  <c r="H137" i="14" s="1"/>
  <c r="E68" i="14"/>
  <c r="H68" i="14" s="1"/>
  <c r="E63" i="14"/>
  <c r="H63" i="14" s="1"/>
  <c r="E52" i="14"/>
  <c r="H52" i="14" s="1"/>
  <c r="E31" i="14"/>
  <c r="H31" i="14" s="1"/>
  <c r="E28" i="14"/>
  <c r="E22" i="14"/>
  <c r="H22" i="14" s="1"/>
  <c r="E19" i="14"/>
  <c r="H19" i="14" s="1"/>
  <c r="E16" i="14"/>
  <c r="H16" i="14" s="1"/>
  <c r="E10" i="14"/>
  <c r="H10" i="14" s="1"/>
  <c r="E55" i="14"/>
  <c r="H55" i="14" s="1"/>
  <c r="E277" i="14"/>
  <c r="H277" i="14" s="1"/>
  <c r="E265" i="14"/>
  <c r="H265" i="14" s="1"/>
  <c r="E253" i="14"/>
  <c r="H253" i="14" s="1"/>
  <c r="E235" i="14"/>
  <c r="H235" i="14" s="1"/>
  <c r="E227" i="14"/>
  <c r="E197" i="14"/>
  <c r="H197" i="14" s="1"/>
  <c r="E182" i="14"/>
  <c r="H182" i="14" s="1"/>
  <c r="E116" i="14"/>
  <c r="H116" i="14" s="1"/>
  <c r="E80" i="14"/>
  <c r="H80" i="14" s="1"/>
  <c r="E59" i="14"/>
  <c r="E48" i="14"/>
  <c r="H48" i="14" s="1"/>
  <c r="E41" i="14"/>
  <c r="E34" i="14"/>
  <c r="H34" i="14" s="1"/>
  <c r="E214" i="14"/>
  <c r="H214" i="14" s="1"/>
  <c r="E167" i="14"/>
  <c r="H167" i="14" s="1"/>
  <c r="E131" i="14"/>
  <c r="H131" i="14" s="1"/>
  <c r="E191" i="14"/>
  <c r="H191" i="14" s="1"/>
  <c r="E146" i="14"/>
  <c r="H146" i="14" s="1"/>
  <c r="E51" i="14"/>
  <c r="H51" i="14" s="1"/>
  <c r="E161" i="14"/>
  <c r="H161" i="14" s="1"/>
  <c r="E12" i="14"/>
  <c r="H12" i="14" s="1"/>
  <c r="G226" i="14"/>
  <c r="F189" i="14"/>
  <c r="F230" i="14"/>
  <c r="F244" i="14"/>
  <c r="G236" i="14"/>
  <c r="G275" i="14"/>
  <c r="G143" i="14"/>
  <c r="F208" i="14"/>
  <c r="F279" i="14"/>
  <c r="G230" i="14"/>
  <c r="G195" i="13"/>
  <c r="F148" i="13"/>
  <c r="F190" i="13"/>
  <c r="F214" i="13"/>
  <c r="G36" i="13"/>
  <c r="D288" i="13"/>
  <c r="E280" i="13"/>
  <c r="H280" i="13" s="1"/>
  <c r="E277" i="13"/>
  <c r="H277" i="13" s="1"/>
  <c r="E274" i="13"/>
  <c r="H274" i="13" s="1"/>
  <c r="E271" i="13"/>
  <c r="H271" i="13" s="1"/>
  <c r="E268" i="13"/>
  <c r="H268" i="13" s="1"/>
  <c r="E265" i="13"/>
  <c r="H265" i="13" s="1"/>
  <c r="E262" i="13"/>
  <c r="H262" i="13" s="1"/>
  <c r="E259" i="13"/>
  <c r="H259" i="13" s="1"/>
  <c r="E256" i="13"/>
  <c r="H256" i="13" s="1"/>
  <c r="E253" i="13"/>
  <c r="H253" i="13" s="1"/>
  <c r="E250" i="13"/>
  <c r="E247" i="13"/>
  <c r="H247" i="13" s="1"/>
  <c r="E244" i="13"/>
  <c r="H244" i="13" s="1"/>
  <c r="E238" i="13"/>
  <c r="H238" i="13" s="1"/>
  <c r="E229" i="13"/>
  <c r="H229" i="13" s="1"/>
  <c r="E226" i="13"/>
  <c r="H226" i="13" s="1"/>
  <c r="E223" i="13"/>
  <c r="H223" i="13" s="1"/>
  <c r="E220" i="13"/>
  <c r="H220" i="13" s="1"/>
  <c r="E217" i="13"/>
  <c r="H217" i="13" s="1"/>
  <c r="E211" i="13"/>
  <c r="H211" i="13" s="1"/>
  <c r="E208" i="13"/>
  <c r="H208" i="13" s="1"/>
  <c r="E205" i="13"/>
  <c r="H205" i="13" s="1"/>
  <c r="E202" i="13"/>
  <c r="H202" i="13" s="1"/>
  <c r="E199" i="13"/>
  <c r="H199" i="13" s="1"/>
  <c r="E196" i="13"/>
  <c r="E193" i="13"/>
  <c r="H193" i="13" s="1"/>
  <c r="E187" i="13"/>
  <c r="H187" i="13" s="1"/>
  <c r="E184" i="13"/>
  <c r="H184" i="13" s="1"/>
  <c r="E181" i="13"/>
  <c r="H181" i="13" s="1"/>
  <c r="E175" i="13"/>
  <c r="E172" i="13"/>
  <c r="H172" i="13" s="1"/>
  <c r="E169" i="13"/>
  <c r="H169" i="13" s="1"/>
  <c r="E166" i="13"/>
  <c r="E163" i="13"/>
  <c r="H163" i="13" s="1"/>
  <c r="E160" i="13"/>
  <c r="E154" i="13"/>
  <c r="H154" i="13" s="1"/>
  <c r="E151" i="13"/>
  <c r="H151" i="13" s="1"/>
  <c r="E145" i="13"/>
  <c r="H145" i="13" s="1"/>
  <c r="E142" i="13"/>
  <c r="H142" i="13" s="1"/>
  <c r="E136" i="13"/>
  <c r="H136" i="13" s="1"/>
  <c r="E133" i="13"/>
  <c r="H133" i="13" s="1"/>
  <c r="E130" i="13"/>
  <c r="H130" i="13" s="1"/>
  <c r="E127" i="13"/>
  <c r="H127" i="13" s="1"/>
  <c r="E124" i="13"/>
  <c r="E121" i="13"/>
  <c r="H121" i="13" s="1"/>
  <c r="E118" i="13"/>
  <c r="H118" i="13" s="1"/>
  <c r="E115" i="13"/>
  <c r="H115" i="13" s="1"/>
  <c r="E112" i="13"/>
  <c r="H112" i="13" s="1"/>
  <c r="E109" i="13"/>
  <c r="H109" i="13" s="1"/>
  <c r="E106" i="13"/>
  <c r="E97" i="13"/>
  <c r="E91" i="13"/>
  <c r="H91" i="13" s="1"/>
  <c r="E88" i="13"/>
  <c r="E168" i="13"/>
  <c r="H168" i="13" s="1"/>
  <c r="E158" i="13"/>
  <c r="E108" i="13"/>
  <c r="H108" i="13" s="1"/>
  <c r="E75" i="13"/>
  <c r="E69" i="13"/>
  <c r="H69" i="13" s="1"/>
  <c r="E59" i="13"/>
  <c r="E46" i="13"/>
  <c r="H46" i="13" s="1"/>
  <c r="E33" i="13"/>
  <c r="H33" i="13" s="1"/>
  <c r="E143" i="13"/>
  <c r="H143" i="13" s="1"/>
  <c r="E125" i="13"/>
  <c r="H125" i="13" s="1"/>
  <c r="E272" i="13"/>
  <c r="H272" i="13" s="1"/>
  <c r="E266" i="13"/>
  <c r="H266" i="13" s="1"/>
  <c r="E260" i="13"/>
  <c r="H260" i="13" s="1"/>
  <c r="E254" i="13"/>
  <c r="H254" i="13" s="1"/>
  <c r="E248" i="13"/>
  <c r="H248" i="13" s="1"/>
  <c r="E242" i="13"/>
  <c r="E236" i="13"/>
  <c r="E230" i="13"/>
  <c r="H230" i="13" s="1"/>
  <c r="E224" i="13"/>
  <c r="H224" i="13" s="1"/>
  <c r="E212" i="13"/>
  <c r="H212" i="13" s="1"/>
  <c r="E206" i="13"/>
  <c r="H206" i="13" s="1"/>
  <c r="E200" i="13"/>
  <c r="H200" i="13" s="1"/>
  <c r="E194" i="13"/>
  <c r="H194" i="13" s="1"/>
  <c r="E183" i="13"/>
  <c r="H183" i="13" s="1"/>
  <c r="E173" i="13"/>
  <c r="H173" i="13" s="1"/>
  <c r="E104" i="13"/>
  <c r="E177" i="13"/>
  <c r="H177" i="13" s="1"/>
  <c r="E167" i="13"/>
  <c r="H167" i="13" s="1"/>
  <c r="E111" i="13"/>
  <c r="H111" i="13" s="1"/>
  <c r="E99" i="13"/>
  <c r="E80" i="13"/>
  <c r="H80" i="13" s="1"/>
  <c r="E77" i="13"/>
  <c r="H77" i="13" s="1"/>
  <c r="E68" i="13"/>
  <c r="H68" i="13" s="1"/>
  <c r="E55" i="13"/>
  <c r="H55" i="13" s="1"/>
  <c r="E32" i="13"/>
  <c r="H32" i="13" s="1"/>
  <c r="E276" i="13"/>
  <c r="H276" i="13" s="1"/>
  <c r="E270" i="13"/>
  <c r="H270" i="13" s="1"/>
  <c r="E264" i="13"/>
  <c r="H264" i="13" s="1"/>
  <c r="E258" i="13"/>
  <c r="H258" i="13" s="1"/>
  <c r="E252" i="13"/>
  <c r="H252" i="13" s="1"/>
  <c r="E246" i="13"/>
  <c r="H246" i="13" s="1"/>
  <c r="E240" i="13"/>
  <c r="H240" i="13" s="1"/>
  <c r="E234" i="13"/>
  <c r="H234" i="13" s="1"/>
  <c r="E228" i="13"/>
  <c r="H228" i="13" s="1"/>
  <c r="E222" i="13"/>
  <c r="H222" i="13" s="1"/>
  <c r="E216" i="13"/>
  <c r="H216" i="13" s="1"/>
  <c r="E210" i="13"/>
  <c r="E204" i="13"/>
  <c r="H204" i="13" s="1"/>
  <c r="E198" i="13"/>
  <c r="H198" i="13" s="1"/>
  <c r="E192" i="13"/>
  <c r="H192" i="13" s="1"/>
  <c r="E182" i="13"/>
  <c r="H182" i="13" s="1"/>
  <c r="E156" i="13"/>
  <c r="H156" i="13" s="1"/>
  <c r="E107" i="13"/>
  <c r="H107" i="13" s="1"/>
  <c r="E95" i="13"/>
  <c r="E171" i="13"/>
  <c r="E161" i="13"/>
  <c r="H161" i="13" s="1"/>
  <c r="E146" i="13"/>
  <c r="H146" i="13" s="1"/>
  <c r="E137" i="13"/>
  <c r="H137" i="13" s="1"/>
  <c r="E128" i="13"/>
  <c r="H128" i="13" s="1"/>
  <c r="E119" i="13"/>
  <c r="H119" i="13" s="1"/>
  <c r="E83" i="13"/>
  <c r="H83" i="13" s="1"/>
  <c r="E48" i="13"/>
  <c r="H48" i="13" s="1"/>
  <c r="E186" i="13"/>
  <c r="H186" i="13" s="1"/>
  <c r="E176" i="13"/>
  <c r="H176" i="13" s="1"/>
  <c r="E150" i="13"/>
  <c r="H150" i="13" s="1"/>
  <c r="E141" i="13"/>
  <c r="H141" i="13" s="1"/>
  <c r="E132" i="13"/>
  <c r="E114" i="13"/>
  <c r="H114" i="13" s="1"/>
  <c r="E102" i="13"/>
  <c r="H102" i="13" s="1"/>
  <c r="E90" i="13"/>
  <c r="E79" i="13"/>
  <c r="H79" i="13" s="1"/>
  <c r="E64" i="13"/>
  <c r="H64" i="13" s="1"/>
  <c r="E51" i="13"/>
  <c r="H51" i="13" s="1"/>
  <c r="E41" i="13"/>
  <c r="E28" i="13"/>
  <c r="E22" i="13"/>
  <c r="H22" i="13" s="1"/>
  <c r="E19" i="13"/>
  <c r="H19" i="13" s="1"/>
  <c r="E16" i="13"/>
  <c r="H16" i="13" s="1"/>
  <c r="E10" i="13"/>
  <c r="H10" i="13" s="1"/>
  <c r="E110" i="13"/>
  <c r="H110" i="13" s="1"/>
  <c r="E82" i="13"/>
  <c r="H82" i="13" s="1"/>
  <c r="E67" i="13"/>
  <c r="E54" i="13"/>
  <c r="H54" i="13" s="1"/>
  <c r="E44" i="13"/>
  <c r="H44" i="13" s="1"/>
  <c r="E31" i="13"/>
  <c r="H31" i="13" s="1"/>
  <c r="E275" i="13"/>
  <c r="H275" i="13" s="1"/>
  <c r="E269" i="13"/>
  <c r="H269" i="13" s="1"/>
  <c r="E263" i="13"/>
  <c r="H263" i="13" s="1"/>
  <c r="E257" i="13"/>
  <c r="H257" i="13" s="1"/>
  <c r="E251" i="13"/>
  <c r="H251" i="13" s="1"/>
  <c r="E245" i="13"/>
  <c r="H245" i="13" s="1"/>
  <c r="E239" i="13"/>
  <c r="H239" i="13" s="1"/>
  <c r="E233" i="13"/>
  <c r="E227" i="13"/>
  <c r="H227" i="13" s="1"/>
  <c r="E221" i="13"/>
  <c r="H221" i="13" s="1"/>
  <c r="E215" i="13"/>
  <c r="E203" i="13"/>
  <c r="H203" i="13" s="1"/>
  <c r="E197" i="13"/>
  <c r="H197" i="13" s="1"/>
  <c r="E191" i="13"/>
  <c r="E155" i="13"/>
  <c r="H155" i="13" s="1"/>
  <c r="E279" i="13"/>
  <c r="E273" i="13"/>
  <c r="H273" i="13" s="1"/>
  <c r="E267" i="13"/>
  <c r="H267" i="13" s="1"/>
  <c r="E261" i="13"/>
  <c r="H261" i="13" s="1"/>
  <c r="E255" i="13"/>
  <c r="H255" i="13" s="1"/>
  <c r="E243" i="13"/>
  <c r="H243" i="13" s="1"/>
  <c r="E237" i="13"/>
  <c r="H237" i="13" s="1"/>
  <c r="E231" i="13"/>
  <c r="H231" i="13" s="1"/>
  <c r="E225" i="13"/>
  <c r="H225" i="13" s="1"/>
  <c r="E219" i="13"/>
  <c r="E213" i="13"/>
  <c r="H213" i="13" s="1"/>
  <c r="E207" i="13"/>
  <c r="H207" i="13" s="1"/>
  <c r="E201" i="13"/>
  <c r="H201" i="13" s="1"/>
  <c r="E164" i="13"/>
  <c r="H164" i="13" s="1"/>
  <c r="E144" i="13"/>
  <c r="H144" i="13" s="1"/>
  <c r="E135" i="13"/>
  <c r="E126" i="13"/>
  <c r="H126" i="13" s="1"/>
  <c r="E117" i="13"/>
  <c r="E113" i="13"/>
  <c r="H113" i="13" s="1"/>
  <c r="E101" i="13"/>
  <c r="E85" i="13"/>
  <c r="H85" i="13" s="1"/>
  <c r="E63" i="13"/>
  <c r="H63" i="13" s="1"/>
  <c r="E53" i="13"/>
  <c r="H53" i="13" s="1"/>
  <c r="E24" i="13"/>
  <c r="E21" i="13"/>
  <c r="E18" i="13"/>
  <c r="E15" i="13"/>
  <c r="H15" i="13" s="1"/>
  <c r="E12" i="13"/>
  <c r="H12" i="13" s="1"/>
  <c r="E9" i="13"/>
  <c r="H9" i="13" s="1"/>
  <c r="E6" i="13"/>
  <c r="H6" i="13" s="1"/>
  <c r="E180" i="13"/>
  <c r="H180" i="13" s="1"/>
  <c r="E149" i="13"/>
  <c r="E122" i="13"/>
  <c r="H122" i="13" s="1"/>
  <c r="E62" i="13"/>
  <c r="E49" i="13"/>
  <c r="H49" i="13" s="1"/>
  <c r="E37" i="13"/>
  <c r="E26" i="13"/>
  <c r="E179" i="13"/>
  <c r="E185" i="13"/>
  <c r="H185" i="13" s="1"/>
  <c r="E11" i="13"/>
  <c r="H11" i="13" s="1"/>
  <c r="E162" i="13"/>
  <c r="H162" i="13" s="1"/>
  <c r="E147" i="13"/>
  <c r="H147" i="13" s="1"/>
  <c r="E120" i="13"/>
  <c r="H120" i="13" s="1"/>
  <c r="E5" i="13"/>
  <c r="E92" i="13"/>
  <c r="H92" i="13" s="1"/>
  <c r="E71" i="13"/>
  <c r="H71" i="13" s="1"/>
  <c r="E45" i="13"/>
  <c r="H45" i="13" s="1"/>
  <c r="E86" i="13"/>
  <c r="H86" i="13" s="1"/>
  <c r="E73" i="13"/>
  <c r="H73" i="13" s="1"/>
  <c r="E47" i="13"/>
  <c r="H47" i="13" s="1"/>
  <c r="E30" i="13"/>
  <c r="H30" i="13" s="1"/>
  <c r="E60" i="13"/>
  <c r="H60" i="13" s="1"/>
  <c r="E35" i="13"/>
  <c r="H35" i="13" s="1"/>
  <c r="E52" i="13"/>
  <c r="H52" i="13" s="1"/>
  <c r="E140" i="13"/>
  <c r="E56" i="13"/>
  <c r="H56" i="13" s="1"/>
  <c r="E65" i="13"/>
  <c r="H65" i="13" s="1"/>
  <c r="E189" i="13"/>
  <c r="H189" i="13" s="1"/>
  <c r="E78" i="13"/>
  <c r="H78" i="13" s="1"/>
  <c r="E29" i="13"/>
  <c r="H29" i="13" s="1"/>
  <c r="E8" i="13"/>
  <c r="E84" i="13"/>
  <c r="H84" i="13" s="1"/>
  <c r="E72" i="13"/>
  <c r="H72" i="13" s="1"/>
  <c r="E34" i="13"/>
  <c r="H34" i="13" s="1"/>
  <c r="E39" i="13"/>
  <c r="H39" i="13" s="1"/>
  <c r="E188" i="13"/>
  <c r="H188" i="13" s="1"/>
  <c r="E129" i="13"/>
  <c r="H129" i="13" s="1"/>
  <c r="E93" i="13"/>
  <c r="H93" i="13" s="1"/>
  <c r="E153" i="13"/>
  <c r="H153" i="13" s="1"/>
  <c r="E76" i="13"/>
  <c r="H76" i="13" s="1"/>
  <c r="E70" i="13"/>
  <c r="H70" i="13" s="1"/>
  <c r="E57" i="13"/>
  <c r="H57" i="13" s="1"/>
  <c r="E152" i="13"/>
  <c r="H152" i="13" s="1"/>
  <c r="E138" i="13"/>
  <c r="H138" i="13" s="1"/>
  <c r="E81" i="13"/>
  <c r="H81" i="13" s="1"/>
  <c r="E50" i="13"/>
  <c r="H50" i="13" s="1"/>
  <c r="E38" i="13"/>
  <c r="H38" i="13" s="1"/>
  <c r="E43" i="13"/>
  <c r="E14" i="13"/>
  <c r="F195" i="13"/>
  <c r="F174" i="13"/>
  <c r="G87" i="13"/>
  <c r="G170" i="13"/>
  <c r="G123" i="13"/>
  <c r="G235" i="13"/>
  <c r="F74" i="13"/>
  <c r="G190" i="13"/>
  <c r="G214" i="13"/>
  <c r="G61" i="13"/>
  <c r="F66" i="13"/>
  <c r="F241" i="13"/>
  <c r="F209" i="13"/>
  <c r="F249" i="13"/>
  <c r="G174" i="13"/>
  <c r="F116" i="13"/>
  <c r="F165" i="13"/>
  <c r="F278" i="13"/>
  <c r="G116" i="13"/>
  <c r="G241" i="13"/>
  <c r="G134" i="13"/>
  <c r="F232" i="13"/>
  <c r="G249" i="13"/>
  <c r="G282" i="13" s="1"/>
  <c r="G94" i="13"/>
  <c r="G139" i="13"/>
  <c r="G232" i="13"/>
  <c r="F170" i="13"/>
  <c r="F281" i="13"/>
  <c r="F134" i="13"/>
  <c r="G178" i="13"/>
  <c r="C288" i="12"/>
  <c r="D288" i="12" s="1"/>
  <c r="C287" i="12"/>
  <c r="D287" i="12" s="1"/>
  <c r="C286" i="12"/>
  <c r="C289" i="12" s="1"/>
  <c r="C288" i="11"/>
  <c r="D288" i="11" s="1"/>
  <c r="C287" i="11"/>
  <c r="D287" i="11" s="1"/>
  <c r="C286" i="11"/>
  <c r="E277" i="10"/>
  <c r="F277" i="10"/>
  <c r="G277" i="10"/>
  <c r="G276" i="10"/>
  <c r="F276" i="10"/>
  <c r="E276" i="10"/>
  <c r="G274" i="10"/>
  <c r="F274" i="10"/>
  <c r="E274" i="10"/>
  <c r="G273" i="10"/>
  <c r="F273" i="10"/>
  <c r="E273" i="10"/>
  <c r="G272" i="10"/>
  <c r="F272" i="10"/>
  <c r="E272" i="10"/>
  <c r="G271" i="10"/>
  <c r="F271" i="10"/>
  <c r="E271" i="10"/>
  <c r="G270" i="10"/>
  <c r="F270" i="10"/>
  <c r="E270" i="10"/>
  <c r="G269" i="10"/>
  <c r="F269" i="10"/>
  <c r="E269" i="10"/>
  <c r="G268" i="10"/>
  <c r="F268" i="10"/>
  <c r="E268" i="10"/>
  <c r="G267" i="10"/>
  <c r="F267" i="10"/>
  <c r="E267" i="10"/>
  <c r="G266" i="10"/>
  <c r="F266" i="10"/>
  <c r="E266" i="10"/>
  <c r="G265" i="10"/>
  <c r="F265" i="10"/>
  <c r="E265" i="10"/>
  <c r="G264" i="10"/>
  <c r="F264" i="10"/>
  <c r="E264" i="10"/>
  <c r="G263" i="10"/>
  <c r="F263" i="10"/>
  <c r="E263" i="10"/>
  <c r="G262" i="10"/>
  <c r="F262" i="10"/>
  <c r="E262" i="10"/>
  <c r="G261" i="10"/>
  <c r="F261" i="10"/>
  <c r="E261" i="10"/>
  <c r="G260" i="10"/>
  <c r="F260" i="10"/>
  <c r="E260" i="10"/>
  <c r="G259" i="10"/>
  <c r="F259" i="10"/>
  <c r="E259" i="10"/>
  <c r="G258" i="10"/>
  <c r="F258" i="10"/>
  <c r="E258" i="10"/>
  <c r="G257" i="10"/>
  <c r="F257" i="10"/>
  <c r="E257" i="10"/>
  <c r="G256" i="10"/>
  <c r="F256" i="10"/>
  <c r="E256" i="10"/>
  <c r="G255" i="10"/>
  <c r="F255" i="10"/>
  <c r="E255" i="10"/>
  <c r="G254" i="10"/>
  <c r="F254" i="10"/>
  <c r="E254" i="10"/>
  <c r="G253" i="10"/>
  <c r="F253" i="10"/>
  <c r="E253" i="10"/>
  <c r="G252" i="10"/>
  <c r="F252" i="10"/>
  <c r="E252" i="10"/>
  <c r="G250" i="10"/>
  <c r="F250" i="10"/>
  <c r="E250" i="10"/>
  <c r="G249" i="10"/>
  <c r="F249" i="10"/>
  <c r="E249" i="10"/>
  <c r="G248" i="10"/>
  <c r="F248" i="10"/>
  <c r="E248" i="10"/>
  <c r="G247" i="10"/>
  <c r="F247" i="10"/>
  <c r="E247" i="10"/>
  <c r="G246" i="10"/>
  <c r="F246" i="10"/>
  <c r="E246" i="10"/>
  <c r="G245" i="10"/>
  <c r="F245" i="10"/>
  <c r="E245" i="10"/>
  <c r="G244" i="10"/>
  <c r="F244" i="10"/>
  <c r="E244" i="10"/>
  <c r="G242" i="10"/>
  <c r="F242" i="10"/>
  <c r="E242" i="10"/>
  <c r="G241" i="10"/>
  <c r="F241" i="10"/>
  <c r="E241" i="10"/>
  <c r="G240" i="10"/>
  <c r="F240" i="10"/>
  <c r="E240" i="10"/>
  <c r="G239" i="10"/>
  <c r="F239" i="10"/>
  <c r="E239" i="10"/>
  <c r="G238" i="10"/>
  <c r="F238" i="10"/>
  <c r="E238" i="10"/>
  <c r="G236" i="10"/>
  <c r="F236" i="10"/>
  <c r="E236" i="10"/>
  <c r="G235" i="10"/>
  <c r="F235" i="10"/>
  <c r="E235" i="10"/>
  <c r="G233" i="10"/>
  <c r="F233" i="10"/>
  <c r="E233" i="10"/>
  <c r="G232" i="10"/>
  <c r="F232" i="10"/>
  <c r="E232" i="10"/>
  <c r="G231" i="10"/>
  <c r="F231" i="10"/>
  <c r="E231" i="10"/>
  <c r="G230" i="10"/>
  <c r="F230" i="10"/>
  <c r="E230" i="10"/>
  <c r="G229" i="10"/>
  <c r="F229" i="10"/>
  <c r="E229" i="10"/>
  <c r="G228" i="10"/>
  <c r="F228" i="10"/>
  <c r="E228" i="10"/>
  <c r="G227" i="10"/>
  <c r="F227" i="10"/>
  <c r="E227" i="10"/>
  <c r="G226" i="10"/>
  <c r="F226" i="10"/>
  <c r="E226" i="10"/>
  <c r="G225" i="10"/>
  <c r="F225" i="10"/>
  <c r="E225" i="10"/>
  <c r="G224" i="10"/>
  <c r="F224" i="10"/>
  <c r="E224" i="10"/>
  <c r="G223" i="10"/>
  <c r="F223" i="10"/>
  <c r="E223" i="10"/>
  <c r="G222" i="10"/>
  <c r="F222" i="10"/>
  <c r="E222" i="10"/>
  <c r="G221" i="10"/>
  <c r="F221" i="10"/>
  <c r="E221" i="10"/>
  <c r="G219" i="10"/>
  <c r="F219" i="10"/>
  <c r="E219" i="10"/>
  <c r="G218" i="10"/>
  <c r="F218" i="10"/>
  <c r="E218" i="10"/>
  <c r="G217" i="10"/>
  <c r="F217" i="10"/>
  <c r="E217" i="10"/>
  <c r="G215" i="10"/>
  <c r="F215" i="10"/>
  <c r="E215" i="10"/>
  <c r="G214" i="10"/>
  <c r="F214" i="10"/>
  <c r="E214" i="10"/>
  <c r="G213" i="10"/>
  <c r="F213" i="10"/>
  <c r="E213" i="10"/>
  <c r="G212" i="10"/>
  <c r="F212" i="10"/>
  <c r="E212" i="10"/>
  <c r="G210" i="10"/>
  <c r="F210" i="10"/>
  <c r="E210" i="10"/>
  <c r="G209" i="10"/>
  <c r="F209" i="10"/>
  <c r="E209" i="10"/>
  <c r="G208" i="10"/>
  <c r="F208" i="10"/>
  <c r="E208" i="10"/>
  <c r="G207" i="10"/>
  <c r="F207" i="10"/>
  <c r="E207" i="10"/>
  <c r="G206" i="10"/>
  <c r="F206" i="10"/>
  <c r="E206" i="10"/>
  <c r="G205" i="10"/>
  <c r="F205" i="10"/>
  <c r="E205" i="10"/>
  <c r="G204" i="10"/>
  <c r="F204" i="10"/>
  <c r="E204" i="10"/>
  <c r="G203" i="10"/>
  <c r="F203" i="10"/>
  <c r="E203" i="10"/>
  <c r="G202" i="10"/>
  <c r="F202" i="10"/>
  <c r="E202" i="10"/>
  <c r="G201" i="10"/>
  <c r="F201" i="10"/>
  <c r="E201" i="10"/>
  <c r="G200" i="10"/>
  <c r="F200" i="10"/>
  <c r="E200" i="10"/>
  <c r="G199" i="10"/>
  <c r="F199" i="10"/>
  <c r="E199" i="10"/>
  <c r="G197" i="10"/>
  <c r="F197" i="10"/>
  <c r="E197" i="10"/>
  <c r="G196" i="10"/>
  <c r="F196" i="10"/>
  <c r="E196" i="10"/>
  <c r="G195" i="10"/>
  <c r="F195" i="10"/>
  <c r="E195" i="10"/>
  <c r="G194" i="10"/>
  <c r="F194" i="10"/>
  <c r="E194" i="10"/>
  <c r="G192" i="10"/>
  <c r="F192" i="10"/>
  <c r="E192" i="10"/>
  <c r="G191" i="10"/>
  <c r="F191" i="10"/>
  <c r="E191" i="10"/>
  <c r="G190" i="10"/>
  <c r="F190" i="10"/>
  <c r="E190" i="10"/>
  <c r="G189" i="10"/>
  <c r="F189" i="10"/>
  <c r="E189" i="10"/>
  <c r="G188" i="10"/>
  <c r="F188" i="10"/>
  <c r="E188" i="10"/>
  <c r="G187" i="10"/>
  <c r="F187" i="10"/>
  <c r="E187" i="10"/>
  <c r="G186" i="10"/>
  <c r="F186" i="10"/>
  <c r="E186" i="10"/>
  <c r="G185" i="10"/>
  <c r="F185" i="10"/>
  <c r="E185" i="10"/>
  <c r="G184" i="10"/>
  <c r="F184" i="10"/>
  <c r="E184" i="10"/>
  <c r="G183" i="10"/>
  <c r="F183" i="10"/>
  <c r="E183" i="10"/>
  <c r="G182" i="10"/>
  <c r="F182" i="10"/>
  <c r="E182" i="10"/>
  <c r="G180" i="10"/>
  <c r="F180" i="10"/>
  <c r="E180" i="10"/>
  <c r="G179" i="10"/>
  <c r="F179" i="10"/>
  <c r="E179" i="10"/>
  <c r="G178" i="10"/>
  <c r="F178" i="10"/>
  <c r="E178" i="10"/>
  <c r="G176" i="10"/>
  <c r="F176" i="10"/>
  <c r="E176" i="10"/>
  <c r="G175" i="10"/>
  <c r="F175" i="10"/>
  <c r="E175" i="10"/>
  <c r="G174" i="10"/>
  <c r="F174" i="10"/>
  <c r="E174" i="10"/>
  <c r="G172" i="10"/>
  <c r="F172" i="10"/>
  <c r="E172" i="10"/>
  <c r="G171" i="10"/>
  <c r="F171" i="10"/>
  <c r="E171" i="10"/>
  <c r="G170" i="10"/>
  <c r="F170" i="10"/>
  <c r="E170" i="10"/>
  <c r="G169" i="10"/>
  <c r="F169" i="10"/>
  <c r="E169" i="10"/>
  <c r="G167" i="10"/>
  <c r="F167" i="10"/>
  <c r="E167" i="10"/>
  <c r="G166" i="10"/>
  <c r="F166" i="10"/>
  <c r="E166" i="10"/>
  <c r="G165" i="10"/>
  <c r="F165" i="10"/>
  <c r="E165" i="10"/>
  <c r="G164" i="10"/>
  <c r="F164" i="10"/>
  <c r="E164" i="10"/>
  <c r="G163" i="10"/>
  <c r="F163" i="10"/>
  <c r="E163" i="10"/>
  <c r="G161" i="10"/>
  <c r="G162" i="10" s="1"/>
  <c r="F161" i="10"/>
  <c r="F162" i="10" s="1"/>
  <c r="E161" i="10"/>
  <c r="E162" i="10" s="1"/>
  <c r="G159" i="10"/>
  <c r="F159" i="10"/>
  <c r="E159" i="10"/>
  <c r="G158" i="10"/>
  <c r="F158" i="10"/>
  <c r="E158" i="10"/>
  <c r="G157" i="10"/>
  <c r="F157" i="10"/>
  <c r="E157" i="10"/>
  <c r="G156" i="10"/>
  <c r="F156" i="10"/>
  <c r="E156" i="10"/>
  <c r="G155" i="10"/>
  <c r="F155" i="10"/>
  <c r="E155" i="10"/>
  <c r="G154" i="10"/>
  <c r="F154" i="10"/>
  <c r="E154" i="10"/>
  <c r="G153" i="10"/>
  <c r="F153" i="10"/>
  <c r="E153" i="10"/>
  <c r="G152" i="10"/>
  <c r="F152" i="10"/>
  <c r="E152" i="10"/>
  <c r="G150" i="10"/>
  <c r="F150" i="10"/>
  <c r="E150" i="10"/>
  <c r="G149" i="10"/>
  <c r="F149" i="10"/>
  <c r="E149" i="10"/>
  <c r="G148" i="10"/>
  <c r="F148" i="10"/>
  <c r="E148" i="10"/>
  <c r="G147" i="10"/>
  <c r="F147" i="10"/>
  <c r="E147" i="10"/>
  <c r="G146" i="10"/>
  <c r="F146" i="10"/>
  <c r="E146" i="10"/>
  <c r="G145" i="10"/>
  <c r="F145" i="10"/>
  <c r="E145" i="10"/>
  <c r="G144" i="10"/>
  <c r="F144" i="10"/>
  <c r="E144" i="10"/>
  <c r="G143" i="10"/>
  <c r="F143" i="10"/>
  <c r="E143" i="10"/>
  <c r="G141" i="10"/>
  <c r="F141" i="10"/>
  <c r="E141" i="10"/>
  <c r="G140" i="10"/>
  <c r="F140" i="10"/>
  <c r="E140" i="10"/>
  <c r="G139" i="10"/>
  <c r="F139" i="10"/>
  <c r="E139" i="10"/>
  <c r="G138" i="10"/>
  <c r="F138" i="10"/>
  <c r="E138" i="10"/>
  <c r="G137" i="10"/>
  <c r="F137" i="10"/>
  <c r="E137" i="10"/>
  <c r="G135" i="10"/>
  <c r="G136" i="10" s="1"/>
  <c r="F135" i="10"/>
  <c r="F136" i="10" s="1"/>
  <c r="E135" i="10"/>
  <c r="E136" i="10" s="1"/>
  <c r="G133" i="10"/>
  <c r="F133" i="10"/>
  <c r="E133" i="10"/>
  <c r="G132" i="10"/>
  <c r="F132" i="10"/>
  <c r="E132" i="10"/>
  <c r="G131" i="10"/>
  <c r="F131" i="10"/>
  <c r="E131" i="10"/>
  <c r="G130" i="10"/>
  <c r="F130" i="10"/>
  <c r="E130" i="10"/>
  <c r="G129" i="10"/>
  <c r="F129" i="10"/>
  <c r="E129" i="10"/>
  <c r="G128" i="10"/>
  <c r="F128" i="10"/>
  <c r="E128" i="10"/>
  <c r="G127" i="10"/>
  <c r="F127" i="10"/>
  <c r="E127" i="10"/>
  <c r="G125" i="10"/>
  <c r="F125" i="10"/>
  <c r="E125" i="10"/>
  <c r="G124" i="10"/>
  <c r="F124" i="10"/>
  <c r="E124" i="10"/>
  <c r="G123" i="10"/>
  <c r="F123" i="10"/>
  <c r="E123" i="10"/>
  <c r="G122" i="10"/>
  <c r="F122" i="10"/>
  <c r="E122" i="10"/>
  <c r="G121" i="10"/>
  <c r="F121" i="10"/>
  <c r="E121" i="10"/>
  <c r="G120" i="10"/>
  <c r="F120" i="10"/>
  <c r="E120" i="10"/>
  <c r="G118" i="10"/>
  <c r="F118" i="10"/>
  <c r="E118" i="10"/>
  <c r="G117" i="10"/>
  <c r="F117" i="10"/>
  <c r="E117" i="10"/>
  <c r="G116" i="10"/>
  <c r="F116" i="10"/>
  <c r="E116" i="10"/>
  <c r="G115" i="10"/>
  <c r="F115" i="10"/>
  <c r="E115" i="10"/>
  <c r="G114" i="10"/>
  <c r="F114" i="10"/>
  <c r="E114" i="10"/>
  <c r="G113" i="10"/>
  <c r="F113" i="10"/>
  <c r="E113" i="10"/>
  <c r="G112" i="10"/>
  <c r="F112" i="10"/>
  <c r="E112" i="10"/>
  <c r="G111" i="10"/>
  <c r="F111" i="10"/>
  <c r="E111" i="10"/>
  <c r="G110" i="10"/>
  <c r="F110" i="10"/>
  <c r="E110" i="10"/>
  <c r="G109" i="10"/>
  <c r="F109" i="10"/>
  <c r="E109" i="10"/>
  <c r="G107" i="10"/>
  <c r="G108" i="10" s="1"/>
  <c r="F107" i="10"/>
  <c r="F108" i="10" s="1"/>
  <c r="E107" i="10"/>
  <c r="E108" i="10" s="1"/>
  <c r="G105" i="10"/>
  <c r="F105" i="10"/>
  <c r="E105" i="10"/>
  <c r="G104" i="10"/>
  <c r="F104" i="10"/>
  <c r="E104" i="10"/>
  <c r="G102" i="10"/>
  <c r="F102" i="10"/>
  <c r="E102" i="10"/>
  <c r="G101" i="10"/>
  <c r="F101" i="10"/>
  <c r="E101" i="10"/>
  <c r="G99" i="10"/>
  <c r="G100" i="10" s="1"/>
  <c r="F99" i="10"/>
  <c r="F100" i="10" s="1"/>
  <c r="E99" i="10"/>
  <c r="E100" i="10" s="1"/>
  <c r="G97" i="10"/>
  <c r="G98" i="10" s="1"/>
  <c r="F97" i="10"/>
  <c r="F98" i="10" s="1"/>
  <c r="E97" i="10"/>
  <c r="E98" i="10" s="1"/>
  <c r="G95" i="10"/>
  <c r="F95" i="10"/>
  <c r="E95" i="10"/>
  <c r="G94" i="10"/>
  <c r="F94" i="10"/>
  <c r="E94" i="10"/>
  <c r="G93" i="10"/>
  <c r="F93" i="10"/>
  <c r="E93" i="10"/>
  <c r="G92" i="10"/>
  <c r="F92" i="10"/>
  <c r="E92" i="10"/>
  <c r="G90" i="10"/>
  <c r="G91" i="10" s="1"/>
  <c r="F90" i="10"/>
  <c r="F91" i="10" s="1"/>
  <c r="E90" i="10"/>
  <c r="E91" i="10" s="1"/>
  <c r="G88" i="10"/>
  <c r="F88" i="10"/>
  <c r="E88" i="10"/>
  <c r="G87" i="10"/>
  <c r="F87" i="10"/>
  <c r="E87" i="10"/>
  <c r="G86" i="10"/>
  <c r="F86" i="10"/>
  <c r="E86" i="10"/>
  <c r="G85" i="10"/>
  <c r="F85" i="10"/>
  <c r="E85" i="10"/>
  <c r="G84" i="10"/>
  <c r="F84" i="10"/>
  <c r="E84" i="10"/>
  <c r="G83" i="10"/>
  <c r="F83" i="10"/>
  <c r="E83" i="10"/>
  <c r="G82" i="10"/>
  <c r="F82" i="10"/>
  <c r="E82" i="10"/>
  <c r="G81" i="10"/>
  <c r="F81" i="10"/>
  <c r="E81" i="10"/>
  <c r="G80" i="10"/>
  <c r="F80" i="10"/>
  <c r="E80" i="10"/>
  <c r="G79" i="10"/>
  <c r="F79" i="10"/>
  <c r="E79" i="10"/>
  <c r="G78" i="10"/>
  <c r="F78" i="10"/>
  <c r="E78" i="10"/>
  <c r="G77" i="10"/>
  <c r="F77" i="10"/>
  <c r="E77" i="10"/>
  <c r="G76" i="10"/>
  <c r="F76" i="10"/>
  <c r="E76" i="10"/>
  <c r="G75" i="10"/>
  <c r="F75" i="10"/>
  <c r="E75" i="10"/>
  <c r="G74" i="10"/>
  <c r="F74" i="10"/>
  <c r="E74" i="10"/>
  <c r="G72" i="10"/>
  <c r="F72" i="10"/>
  <c r="E72" i="10"/>
  <c r="G71" i="10"/>
  <c r="F71" i="10"/>
  <c r="E71" i="10"/>
  <c r="G70" i="10"/>
  <c r="F70" i="10"/>
  <c r="E70" i="10"/>
  <c r="G69" i="10"/>
  <c r="F69" i="10"/>
  <c r="E69" i="10"/>
  <c r="G68" i="10"/>
  <c r="F68" i="10"/>
  <c r="E68" i="10"/>
  <c r="G67" i="10"/>
  <c r="F67" i="10"/>
  <c r="E67" i="10"/>
  <c r="G66" i="10"/>
  <c r="F66" i="10"/>
  <c r="E66" i="10"/>
  <c r="G64" i="10"/>
  <c r="F64" i="10"/>
  <c r="E64" i="10"/>
  <c r="G63" i="10"/>
  <c r="F63" i="10"/>
  <c r="E63" i="10"/>
  <c r="G62" i="10"/>
  <c r="F62" i="10"/>
  <c r="E62" i="10"/>
  <c r="G61" i="10"/>
  <c r="F61" i="10"/>
  <c r="E61" i="10"/>
  <c r="G59" i="10"/>
  <c r="F59" i="10"/>
  <c r="E59" i="10"/>
  <c r="G58" i="10"/>
  <c r="F58" i="10"/>
  <c r="E58" i="10"/>
  <c r="G56" i="10"/>
  <c r="F56" i="10"/>
  <c r="E56" i="10"/>
  <c r="G55" i="10"/>
  <c r="F55" i="10"/>
  <c r="E55" i="10"/>
  <c r="G54" i="10"/>
  <c r="F54" i="10"/>
  <c r="E54" i="10"/>
  <c r="G53" i="10"/>
  <c r="F53" i="10"/>
  <c r="E53" i="10"/>
  <c r="G52" i="10"/>
  <c r="F52" i="10"/>
  <c r="E52" i="10"/>
  <c r="G51" i="10"/>
  <c r="F51" i="10"/>
  <c r="E51" i="10"/>
  <c r="G50" i="10"/>
  <c r="F50" i="10"/>
  <c r="E50" i="10"/>
  <c r="G49" i="10"/>
  <c r="F49" i="10"/>
  <c r="E49" i="10"/>
  <c r="G48" i="10"/>
  <c r="F48" i="10"/>
  <c r="E48" i="10"/>
  <c r="G47" i="10"/>
  <c r="F47" i="10"/>
  <c r="E47" i="10"/>
  <c r="G46" i="10"/>
  <c r="F46" i="10"/>
  <c r="E46" i="10"/>
  <c r="G45" i="10"/>
  <c r="F45" i="10"/>
  <c r="E45" i="10"/>
  <c r="G44" i="10"/>
  <c r="F44" i="10"/>
  <c r="E44" i="10"/>
  <c r="G43" i="10"/>
  <c r="F43" i="10"/>
  <c r="E43" i="10"/>
  <c r="G42" i="10"/>
  <c r="F42" i="10"/>
  <c r="E42" i="10"/>
  <c r="G40" i="10"/>
  <c r="G41" i="10" s="1"/>
  <c r="F40" i="10"/>
  <c r="F41" i="10" s="1"/>
  <c r="E40" i="10"/>
  <c r="E41" i="10" s="1"/>
  <c r="G38" i="10"/>
  <c r="F38" i="10"/>
  <c r="E38" i="10"/>
  <c r="G37" i="10"/>
  <c r="F37" i="10"/>
  <c r="E37" i="10"/>
  <c r="G36" i="10"/>
  <c r="F36" i="10"/>
  <c r="E36" i="10"/>
  <c r="G34" i="10"/>
  <c r="F34" i="10"/>
  <c r="E34" i="10"/>
  <c r="G33" i="10"/>
  <c r="F33" i="10"/>
  <c r="E33" i="10"/>
  <c r="G32" i="10"/>
  <c r="F32" i="10"/>
  <c r="E32" i="10"/>
  <c r="G31" i="10"/>
  <c r="F31" i="10"/>
  <c r="E31" i="10"/>
  <c r="G30" i="10"/>
  <c r="F30" i="10"/>
  <c r="E30" i="10"/>
  <c r="G29" i="10"/>
  <c r="F29" i="10"/>
  <c r="E29" i="10"/>
  <c r="G28" i="10"/>
  <c r="F28" i="10"/>
  <c r="E28" i="10"/>
  <c r="G27" i="10"/>
  <c r="F27" i="10"/>
  <c r="E27" i="10"/>
  <c r="G25" i="10"/>
  <c r="G26" i="10" s="1"/>
  <c r="F25" i="10"/>
  <c r="F26" i="10" s="1"/>
  <c r="E25" i="10"/>
  <c r="E26" i="10" s="1"/>
  <c r="G23" i="10"/>
  <c r="G24" i="10" s="1"/>
  <c r="F23" i="10"/>
  <c r="F24" i="10" s="1"/>
  <c r="E23" i="10"/>
  <c r="E24" i="10" s="1"/>
  <c r="G21" i="10"/>
  <c r="F21" i="10"/>
  <c r="E21" i="10"/>
  <c r="G20" i="10"/>
  <c r="F20" i="10"/>
  <c r="E20" i="10"/>
  <c r="G18" i="10"/>
  <c r="F18" i="10"/>
  <c r="E18" i="10"/>
  <c r="G17" i="10"/>
  <c r="F17" i="10"/>
  <c r="E17" i="10"/>
  <c r="G15" i="10"/>
  <c r="F15" i="10"/>
  <c r="E15" i="10"/>
  <c r="G14" i="10"/>
  <c r="F14" i="10"/>
  <c r="E14" i="10"/>
  <c r="G13" i="10"/>
  <c r="F13" i="10"/>
  <c r="E13" i="10"/>
  <c r="G11" i="10"/>
  <c r="F11" i="10"/>
  <c r="E11" i="10"/>
  <c r="G10" i="10"/>
  <c r="F10" i="10"/>
  <c r="E10" i="10"/>
  <c r="G9" i="10"/>
  <c r="F9" i="10"/>
  <c r="E9" i="10"/>
  <c r="G8" i="10"/>
  <c r="F8" i="10"/>
  <c r="E8" i="10"/>
  <c r="G7" i="10"/>
  <c r="F7" i="10"/>
  <c r="E7" i="10"/>
  <c r="G5" i="10"/>
  <c r="F5" i="10"/>
  <c r="E5" i="10"/>
  <c r="G4" i="10"/>
  <c r="F4" i="10"/>
  <c r="E4" i="10"/>
  <c r="C284" i="10"/>
  <c r="D284" i="10" s="1"/>
  <c r="C283" i="10"/>
  <c r="C285" i="10" s="1"/>
  <c r="D282" i="10"/>
  <c r="C282" i="10"/>
  <c r="C276" i="8"/>
  <c r="D276" i="8" s="1"/>
  <c r="C275" i="8"/>
  <c r="D275" i="8" s="1"/>
  <c r="C274" i="8"/>
  <c r="G278" i="10" l="1"/>
  <c r="H227" i="14"/>
  <c r="H230" i="14" s="1"/>
  <c r="E230" i="14"/>
  <c r="E87" i="14"/>
  <c r="H86" i="14"/>
  <c r="H87" i="14" s="1"/>
  <c r="E126" i="14"/>
  <c r="H119" i="14"/>
  <c r="H126" i="14" s="1"/>
  <c r="E85" i="14"/>
  <c r="H74" i="14"/>
  <c r="H85" i="14" s="1"/>
  <c r="E94" i="14"/>
  <c r="H93" i="14"/>
  <c r="H94" i="14" s="1"/>
  <c r="H144" i="14"/>
  <c r="H152" i="14" s="1"/>
  <c r="E152" i="14"/>
  <c r="H231" i="14"/>
  <c r="H236" i="14" s="1"/>
  <c r="E236" i="14"/>
  <c r="G279" i="14"/>
  <c r="E73" i="14"/>
  <c r="H67" i="14"/>
  <c r="H73" i="14" s="1"/>
  <c r="E159" i="14"/>
  <c r="H155" i="14"/>
  <c r="H159" i="14" s="1"/>
  <c r="H102" i="14"/>
  <c r="H111" i="14" s="1"/>
  <c r="E111" i="14"/>
  <c r="H5" i="14"/>
  <c r="H7" i="14" s="1"/>
  <c r="E7" i="14"/>
  <c r="H237" i="14"/>
  <c r="H244" i="14" s="1"/>
  <c r="E244" i="14"/>
  <c r="E118" i="14"/>
  <c r="H112" i="14"/>
  <c r="H118" i="14" s="1"/>
  <c r="H135" i="14"/>
  <c r="H143" i="14" s="1"/>
  <c r="E143" i="14"/>
  <c r="E99" i="14"/>
  <c r="H97" i="14"/>
  <c r="H99" i="14" s="1"/>
  <c r="E36" i="14"/>
  <c r="H28" i="14"/>
  <c r="H36" i="14" s="1"/>
  <c r="H8" i="14"/>
  <c r="H13" i="14" s="1"/>
  <c r="E13" i="14"/>
  <c r="H190" i="14"/>
  <c r="H203" i="14" s="1"/>
  <c r="E203" i="14"/>
  <c r="E154" i="14"/>
  <c r="H153" i="14"/>
  <c r="H154" i="14" s="1"/>
  <c r="E208" i="14"/>
  <c r="H204" i="14"/>
  <c r="H208" i="14" s="1"/>
  <c r="E278" i="14"/>
  <c r="H276" i="14"/>
  <c r="H278" i="14" s="1"/>
  <c r="H173" i="14"/>
  <c r="H184" i="14" s="1"/>
  <c r="E184" i="14"/>
  <c r="H160" i="14"/>
  <c r="H164" i="14" s="1"/>
  <c r="E164" i="14"/>
  <c r="E42" i="14"/>
  <c r="H41" i="14"/>
  <c r="H42" i="14" s="1"/>
  <c r="H14" i="14"/>
  <c r="H17" i="14" s="1"/>
  <c r="E17" i="14"/>
  <c r="E189" i="14"/>
  <c r="H185" i="14"/>
  <c r="H189" i="14" s="1"/>
  <c r="H43" i="14"/>
  <c r="H58" i="14" s="1"/>
  <c r="E58" i="14"/>
  <c r="E101" i="14"/>
  <c r="H100" i="14"/>
  <c r="H101" i="14" s="1"/>
  <c r="H26" i="14"/>
  <c r="H27" i="14" s="1"/>
  <c r="E27" i="14"/>
  <c r="E20" i="14"/>
  <c r="H18" i="14"/>
  <c r="H20" i="14" s="1"/>
  <c r="E25" i="14"/>
  <c r="H24" i="14"/>
  <c r="H25" i="14" s="1"/>
  <c r="H165" i="14"/>
  <c r="H168" i="14" s="1"/>
  <c r="E168" i="14"/>
  <c r="E226" i="14"/>
  <c r="H213" i="14"/>
  <c r="H226" i="14" s="1"/>
  <c r="E129" i="14"/>
  <c r="H127" i="14"/>
  <c r="H129" i="14" s="1"/>
  <c r="E61" i="14"/>
  <c r="H59" i="14"/>
  <c r="H61" i="14" s="1"/>
  <c r="E23" i="14"/>
  <c r="H21" i="14"/>
  <c r="H23" i="14" s="1"/>
  <c r="H88" i="14"/>
  <c r="H92" i="14" s="1"/>
  <c r="E92" i="14"/>
  <c r="E134" i="14"/>
  <c r="H130" i="14"/>
  <c r="H134" i="14" s="1"/>
  <c r="E172" i="14"/>
  <c r="H169" i="14"/>
  <c r="H172" i="14" s="1"/>
  <c r="H37" i="14"/>
  <c r="H40" i="14" s="1"/>
  <c r="E40" i="14"/>
  <c r="E66" i="14"/>
  <c r="H62" i="14"/>
  <c r="H66" i="14" s="1"/>
  <c r="H209" i="14"/>
  <c r="H212" i="14" s="1"/>
  <c r="E212" i="14"/>
  <c r="E96" i="14"/>
  <c r="H95" i="14"/>
  <c r="H96" i="14" s="1"/>
  <c r="H245" i="14"/>
  <c r="H275" i="14" s="1"/>
  <c r="E275" i="14"/>
  <c r="E17" i="13"/>
  <c r="H14" i="13"/>
  <c r="H17" i="13" s="1"/>
  <c r="E178" i="13"/>
  <c r="H175" i="13"/>
  <c r="H178" i="13" s="1"/>
  <c r="E7" i="13"/>
  <c r="H5" i="13"/>
  <c r="H7" i="13" s="1"/>
  <c r="E157" i="13"/>
  <c r="H149" i="13"/>
  <c r="H157" i="13" s="1"/>
  <c r="E103" i="13"/>
  <c r="H101" i="13"/>
  <c r="H103" i="13" s="1"/>
  <c r="E218" i="13"/>
  <c r="H215" i="13"/>
  <c r="H218" i="13" s="1"/>
  <c r="E89" i="13"/>
  <c r="H88" i="13"/>
  <c r="H89" i="13" s="1"/>
  <c r="E98" i="13"/>
  <c r="H97" i="13"/>
  <c r="H98" i="13" s="1"/>
  <c r="E235" i="13"/>
  <c r="H233" i="13"/>
  <c r="H235" i="13" s="1"/>
  <c r="E116" i="13"/>
  <c r="H106" i="13"/>
  <c r="H116" i="13" s="1"/>
  <c r="E58" i="13"/>
  <c r="H43" i="13"/>
  <c r="H58" i="13" s="1"/>
  <c r="E123" i="13"/>
  <c r="H117" i="13"/>
  <c r="H123" i="13" s="1"/>
  <c r="E94" i="13"/>
  <c r="H90" i="13"/>
  <c r="H94" i="13" s="1"/>
  <c r="E139" i="13"/>
  <c r="H135" i="13"/>
  <c r="H139" i="13" s="1"/>
  <c r="E209" i="13"/>
  <c r="H196" i="13"/>
  <c r="H209" i="13" s="1"/>
  <c r="E134" i="13"/>
  <c r="H132" i="13"/>
  <c r="H134" i="13" s="1"/>
  <c r="H171" i="13"/>
  <c r="H174" i="13" s="1"/>
  <c r="E174" i="13"/>
  <c r="E190" i="13"/>
  <c r="H179" i="13"/>
  <c r="H190" i="13" s="1"/>
  <c r="E20" i="13"/>
  <c r="H18" i="13"/>
  <c r="H20" i="13" s="1"/>
  <c r="E96" i="13"/>
  <c r="H95" i="13"/>
  <c r="H96" i="13" s="1"/>
  <c r="E100" i="13"/>
  <c r="H99" i="13"/>
  <c r="H100" i="13" s="1"/>
  <c r="E61" i="13"/>
  <c r="H59" i="13"/>
  <c r="H61" i="13" s="1"/>
  <c r="H160" i="13"/>
  <c r="H165" i="13" s="1"/>
  <c r="E165" i="13"/>
  <c r="E278" i="13"/>
  <c r="H250" i="13"/>
  <c r="H278" i="13" s="1"/>
  <c r="E214" i="13"/>
  <c r="H210" i="13"/>
  <c r="H214" i="13" s="1"/>
  <c r="E74" i="13"/>
  <c r="H67" i="13"/>
  <c r="H74" i="13" s="1"/>
  <c r="E13" i="13"/>
  <c r="H8" i="13"/>
  <c r="H13" i="13" s="1"/>
  <c r="E27" i="13"/>
  <c r="H26" i="13"/>
  <c r="H27" i="13" s="1"/>
  <c r="H21" i="13"/>
  <c r="H23" i="13" s="1"/>
  <c r="E23" i="13"/>
  <c r="H279" i="13"/>
  <c r="H281" i="13" s="1"/>
  <c r="H282" i="13" s="1"/>
  <c r="E281" i="13"/>
  <c r="E241" i="13"/>
  <c r="H236" i="13"/>
  <c r="H241" i="13" s="1"/>
  <c r="F282" i="13"/>
  <c r="H37" i="13"/>
  <c r="H40" i="13" s="1"/>
  <c r="E40" i="13"/>
  <c r="E25" i="13"/>
  <c r="H24" i="13"/>
  <c r="H25" i="13" s="1"/>
  <c r="E249" i="13"/>
  <c r="H242" i="13"/>
  <c r="H249" i="13" s="1"/>
  <c r="E87" i="13"/>
  <c r="H75" i="13"/>
  <c r="H87" i="13" s="1"/>
  <c r="H166" i="13"/>
  <c r="H170" i="13" s="1"/>
  <c r="E170" i="13"/>
  <c r="E148" i="13"/>
  <c r="H140" i="13"/>
  <c r="H148" i="13" s="1"/>
  <c r="H191" i="13"/>
  <c r="H195" i="13" s="1"/>
  <c r="E195" i="13"/>
  <c r="H28" i="13"/>
  <c r="H36" i="13" s="1"/>
  <c r="E36" i="13"/>
  <c r="E131" i="13"/>
  <c r="H124" i="13"/>
  <c r="H131" i="13" s="1"/>
  <c r="H62" i="13"/>
  <c r="H66" i="13" s="1"/>
  <c r="E66" i="13"/>
  <c r="E232" i="13"/>
  <c r="H219" i="13"/>
  <c r="H232" i="13" s="1"/>
  <c r="E42" i="13"/>
  <c r="H41" i="13"/>
  <c r="H42" i="13" s="1"/>
  <c r="H104" i="13"/>
  <c r="H105" i="13" s="1"/>
  <c r="E105" i="13"/>
  <c r="H158" i="13"/>
  <c r="H159" i="13" s="1"/>
  <c r="E159" i="13"/>
  <c r="G5" i="12"/>
  <c r="G81" i="12"/>
  <c r="F5" i="12"/>
  <c r="F81" i="12"/>
  <c r="F281" i="11"/>
  <c r="F79" i="11"/>
  <c r="G280" i="11"/>
  <c r="G79" i="11"/>
  <c r="G237" i="10"/>
  <c r="G106" i="10"/>
  <c r="G22" i="10"/>
  <c r="E19" i="10"/>
  <c r="F19" i="10"/>
  <c r="F103" i="10"/>
  <c r="F162" i="8"/>
  <c r="F86" i="8"/>
  <c r="G221" i="8"/>
  <c r="G86" i="8"/>
  <c r="C277" i="8"/>
  <c r="C289" i="11"/>
  <c r="F130" i="11"/>
  <c r="F141" i="11"/>
  <c r="G38" i="12"/>
  <c r="G76" i="12"/>
  <c r="G127" i="12"/>
  <c r="G185" i="12"/>
  <c r="G240" i="12"/>
  <c r="G39" i="12"/>
  <c r="G77" i="12"/>
  <c r="G129" i="12"/>
  <c r="G187" i="12"/>
  <c r="G242" i="12"/>
  <c r="G245" i="12"/>
  <c r="G44" i="12"/>
  <c r="G80" i="12"/>
  <c r="G134" i="12"/>
  <c r="G191" i="12"/>
  <c r="G247" i="12"/>
  <c r="G78" i="12"/>
  <c r="G254" i="12"/>
  <c r="G189" i="12"/>
  <c r="G194" i="12"/>
  <c r="G199" i="12"/>
  <c r="G16" i="12"/>
  <c r="G56" i="12"/>
  <c r="G95" i="12"/>
  <c r="G155" i="12"/>
  <c r="G211" i="12"/>
  <c r="G266" i="12"/>
  <c r="G131" i="12"/>
  <c r="G137" i="12"/>
  <c r="G141" i="12"/>
  <c r="G18" i="12"/>
  <c r="G20" i="12" s="1"/>
  <c r="G57" i="12"/>
  <c r="G99" i="12"/>
  <c r="G100" i="12" s="1"/>
  <c r="G157" i="12"/>
  <c r="G214" i="12"/>
  <c r="G268" i="12"/>
  <c r="G82" i="12"/>
  <c r="G85" i="12"/>
  <c r="G19" i="12"/>
  <c r="G59" i="12"/>
  <c r="G103" i="12"/>
  <c r="G159" i="12"/>
  <c r="G216" i="12"/>
  <c r="G270" i="12"/>
  <c r="G6" i="12"/>
  <c r="G7" i="12" s="1"/>
  <c r="G22" i="12"/>
  <c r="G62" i="12"/>
  <c r="G106" i="12"/>
  <c r="G107" i="12" s="1"/>
  <c r="G163" i="12"/>
  <c r="G219" i="12"/>
  <c r="G272" i="12"/>
  <c r="G41" i="12"/>
  <c r="G42" i="12" s="1"/>
  <c r="G249" i="12"/>
  <c r="G48" i="12"/>
  <c r="G24" i="12"/>
  <c r="G25" i="12" s="1"/>
  <c r="G63" i="12"/>
  <c r="G109" i="12"/>
  <c r="G165" i="12"/>
  <c r="G222" i="12"/>
  <c r="G274" i="12"/>
  <c r="G45" i="12"/>
  <c r="G29" i="12"/>
  <c r="G67" i="12"/>
  <c r="G113" i="12"/>
  <c r="G170" i="12"/>
  <c r="G226" i="12"/>
  <c r="G278" i="12"/>
  <c r="G26" i="12"/>
  <c r="G27" i="12" s="1"/>
  <c r="G46" i="12"/>
  <c r="G64" i="12"/>
  <c r="G83" i="12"/>
  <c r="G111" i="12"/>
  <c r="G139" i="12"/>
  <c r="G167" i="12"/>
  <c r="G196" i="12"/>
  <c r="G224" i="12"/>
  <c r="G251" i="12"/>
  <c r="G276" i="12"/>
  <c r="G8" i="12"/>
  <c r="G30" i="12"/>
  <c r="G49" i="12"/>
  <c r="G68" i="12"/>
  <c r="G86" i="12"/>
  <c r="G115" i="12"/>
  <c r="G144" i="12"/>
  <c r="G172" i="12"/>
  <c r="G201" i="12"/>
  <c r="G228" i="12"/>
  <c r="G256" i="12"/>
  <c r="G281" i="12"/>
  <c r="G9" i="12"/>
  <c r="G31" i="12"/>
  <c r="G50" i="12"/>
  <c r="G69" i="12"/>
  <c r="G87" i="12"/>
  <c r="G117" i="12"/>
  <c r="G146" i="12"/>
  <c r="G175" i="12"/>
  <c r="G203" i="12"/>
  <c r="G230" i="12"/>
  <c r="G258" i="12"/>
  <c r="G11" i="12"/>
  <c r="G33" i="12"/>
  <c r="G52" i="12"/>
  <c r="G71" i="12"/>
  <c r="G90" i="12"/>
  <c r="G91" i="12" s="1"/>
  <c r="G120" i="12"/>
  <c r="G148" i="12"/>
  <c r="G178" i="12"/>
  <c r="G205" i="12"/>
  <c r="G232" i="12"/>
  <c r="G260" i="12"/>
  <c r="G12" i="12"/>
  <c r="G34" i="12"/>
  <c r="G53" i="12"/>
  <c r="G72" i="12"/>
  <c r="G92" i="12"/>
  <c r="G122" i="12"/>
  <c r="G150" i="12"/>
  <c r="G180" i="12"/>
  <c r="G207" i="12"/>
  <c r="G234" i="12"/>
  <c r="G262" i="12"/>
  <c r="G14" i="12"/>
  <c r="G35" i="12"/>
  <c r="G54" i="12"/>
  <c r="G73" i="12"/>
  <c r="G93" i="12"/>
  <c r="G124" i="12"/>
  <c r="G153" i="12"/>
  <c r="G183" i="12"/>
  <c r="G209" i="12"/>
  <c r="G237" i="12"/>
  <c r="G264" i="12"/>
  <c r="F6" i="12"/>
  <c r="F7" i="12" s="1"/>
  <c r="F11" i="12"/>
  <c r="F16" i="12"/>
  <c r="F22" i="12"/>
  <c r="F29" i="12"/>
  <c r="F33" i="12"/>
  <c r="F38" i="12"/>
  <c r="F44" i="12"/>
  <c r="F48" i="12"/>
  <c r="F52" i="12"/>
  <c r="F56" i="12"/>
  <c r="F62" i="12"/>
  <c r="F67" i="12"/>
  <c r="F71" i="12"/>
  <c r="F76" i="12"/>
  <c r="F80" i="12"/>
  <c r="F85" i="12"/>
  <c r="F90" i="12"/>
  <c r="F91" i="12" s="1"/>
  <c r="F95" i="12"/>
  <c r="F103" i="12"/>
  <c r="F109" i="12"/>
  <c r="F113" i="12"/>
  <c r="F117" i="12"/>
  <c r="F122" i="12"/>
  <c r="F127" i="12"/>
  <c r="F131" i="12"/>
  <c r="F137" i="12"/>
  <c r="F141" i="12"/>
  <c r="F146" i="12"/>
  <c r="F150" i="12"/>
  <c r="F155" i="12"/>
  <c r="F159" i="12"/>
  <c r="F165" i="12"/>
  <c r="F170" i="12"/>
  <c r="F175" i="12"/>
  <c r="F180" i="12"/>
  <c r="F185" i="12"/>
  <c r="F189" i="12"/>
  <c r="F194" i="12"/>
  <c r="F199" i="12"/>
  <c r="F203" i="12"/>
  <c r="F207" i="12"/>
  <c r="F211" i="12"/>
  <c r="F216" i="12"/>
  <c r="F222" i="12"/>
  <c r="F226" i="12"/>
  <c r="F230" i="12"/>
  <c r="F234" i="12"/>
  <c r="F240" i="12"/>
  <c r="F245" i="12"/>
  <c r="F249" i="12"/>
  <c r="F254" i="12"/>
  <c r="F258" i="12"/>
  <c r="F262" i="12"/>
  <c r="F266" i="12"/>
  <c r="F270" i="12"/>
  <c r="F274" i="12"/>
  <c r="F278" i="12"/>
  <c r="F8" i="12"/>
  <c r="F24" i="12"/>
  <c r="F25" i="12" s="1"/>
  <c r="F34" i="12"/>
  <c r="F39" i="12"/>
  <c r="F45" i="12"/>
  <c r="F49" i="12"/>
  <c r="F53" i="12"/>
  <c r="F57" i="12"/>
  <c r="F63" i="12"/>
  <c r="F68" i="12"/>
  <c r="F72" i="12"/>
  <c r="F77" i="12"/>
  <c r="F82" i="12"/>
  <c r="F86" i="12"/>
  <c r="F92" i="12"/>
  <c r="F97" i="12"/>
  <c r="F98" i="12" s="1"/>
  <c r="F104" i="12"/>
  <c r="F110" i="12"/>
  <c r="F114" i="12"/>
  <c r="F119" i="12"/>
  <c r="F123" i="12"/>
  <c r="F128" i="12"/>
  <c r="F132" i="12"/>
  <c r="F138" i="12"/>
  <c r="F143" i="12"/>
  <c r="F147" i="12"/>
  <c r="F152" i="12"/>
  <c r="F156" i="12"/>
  <c r="F161" i="12"/>
  <c r="F162" i="12" s="1"/>
  <c r="F166" i="12"/>
  <c r="F171" i="12"/>
  <c r="F176" i="12"/>
  <c r="F182" i="12"/>
  <c r="F186" i="12"/>
  <c r="F190" i="12"/>
  <c r="F195" i="12"/>
  <c r="F200" i="12"/>
  <c r="F204" i="12"/>
  <c r="F208" i="12"/>
  <c r="F213" i="12"/>
  <c r="F218" i="12"/>
  <c r="F223" i="12"/>
  <c r="F227" i="12"/>
  <c r="F231" i="12"/>
  <c r="F236" i="12"/>
  <c r="F241" i="12"/>
  <c r="F246" i="12"/>
  <c r="F250" i="12"/>
  <c r="F255" i="12"/>
  <c r="F259" i="12"/>
  <c r="F263" i="12"/>
  <c r="F267" i="12"/>
  <c r="F271" i="12"/>
  <c r="F275" i="12"/>
  <c r="F279" i="12"/>
  <c r="F12" i="12"/>
  <c r="G97" i="12"/>
  <c r="G98" i="12" s="1"/>
  <c r="G104" i="12"/>
  <c r="G110" i="12"/>
  <c r="G114" i="12"/>
  <c r="G119" i="12"/>
  <c r="G123" i="12"/>
  <c r="G128" i="12"/>
  <c r="G132" i="12"/>
  <c r="G138" i="12"/>
  <c r="G143" i="12"/>
  <c r="G147" i="12"/>
  <c r="G152" i="12"/>
  <c r="G156" i="12"/>
  <c r="G161" i="12"/>
  <c r="G162" i="12" s="1"/>
  <c r="G166" i="12"/>
  <c r="G171" i="12"/>
  <c r="G176" i="12"/>
  <c r="G182" i="12"/>
  <c r="G186" i="12"/>
  <c r="G190" i="12"/>
  <c r="G195" i="12"/>
  <c r="G200" i="12"/>
  <c r="G204" i="12"/>
  <c r="G208" i="12"/>
  <c r="G213" i="12"/>
  <c r="G218" i="12"/>
  <c r="G223" i="12"/>
  <c r="G227" i="12"/>
  <c r="G231" i="12"/>
  <c r="G236" i="12"/>
  <c r="G238" i="12" s="1"/>
  <c r="G241" i="12"/>
  <c r="G246" i="12"/>
  <c r="G250" i="12"/>
  <c r="G255" i="12"/>
  <c r="G259" i="12"/>
  <c r="G263" i="12"/>
  <c r="G267" i="12"/>
  <c r="G271" i="12"/>
  <c r="G275" i="12"/>
  <c r="G279" i="12"/>
  <c r="F18" i="12"/>
  <c r="F30" i="12"/>
  <c r="F9" i="12"/>
  <c r="F14" i="12"/>
  <c r="F19" i="12"/>
  <c r="F26" i="12"/>
  <c r="F27" i="12" s="1"/>
  <c r="F31" i="12"/>
  <c r="F35" i="12"/>
  <c r="F41" i="12"/>
  <c r="F42" i="12" s="1"/>
  <c r="F46" i="12"/>
  <c r="F50" i="12"/>
  <c r="F54" i="12"/>
  <c r="F59" i="12"/>
  <c r="F64" i="12"/>
  <c r="F69" i="12"/>
  <c r="F73" i="12"/>
  <c r="F78" i="12"/>
  <c r="F83" i="12"/>
  <c r="F87" i="12"/>
  <c r="F93" i="12"/>
  <c r="F99" i="12"/>
  <c r="F100" i="12" s="1"/>
  <c r="F106" i="12"/>
  <c r="F107" i="12" s="1"/>
  <c r="F111" i="12"/>
  <c r="F115" i="12"/>
  <c r="F120" i="12"/>
  <c r="F124" i="12"/>
  <c r="F129" i="12"/>
  <c r="F134" i="12"/>
  <c r="F139" i="12"/>
  <c r="F144" i="12"/>
  <c r="F148" i="12"/>
  <c r="F153" i="12"/>
  <c r="F157" i="12"/>
  <c r="F163" i="12"/>
  <c r="F167" i="12"/>
  <c r="F172" i="12"/>
  <c r="F178" i="12"/>
  <c r="F183" i="12"/>
  <c r="F187" i="12"/>
  <c r="F191" i="12"/>
  <c r="F196" i="12"/>
  <c r="F201" i="12"/>
  <c r="F205" i="12"/>
  <c r="F209" i="12"/>
  <c r="F214" i="12"/>
  <c r="F219" i="12"/>
  <c r="F224" i="12"/>
  <c r="F228" i="12"/>
  <c r="F232" i="12"/>
  <c r="F237" i="12"/>
  <c r="F242" i="12"/>
  <c r="F247" i="12"/>
  <c r="F251" i="12"/>
  <c r="F256" i="12"/>
  <c r="F260" i="12"/>
  <c r="F264" i="12"/>
  <c r="F268" i="12"/>
  <c r="F272" i="12"/>
  <c r="F276" i="12"/>
  <c r="F281" i="12"/>
  <c r="F10" i="12"/>
  <c r="F15" i="12"/>
  <c r="F21" i="12"/>
  <c r="F23" i="12" s="1"/>
  <c r="F28" i="12"/>
  <c r="F32" i="12"/>
  <c r="F37" i="12"/>
  <c r="F43" i="12"/>
  <c r="F47" i="12"/>
  <c r="F51" i="12"/>
  <c r="F60" i="12"/>
  <c r="F65" i="12"/>
  <c r="F70" i="12"/>
  <c r="F75" i="12"/>
  <c r="F79" i="12"/>
  <c r="F84" i="12"/>
  <c r="F88" i="12"/>
  <c r="F94" i="12"/>
  <c r="F101" i="12"/>
  <c r="F102" i="12" s="1"/>
  <c r="F108" i="12"/>
  <c r="F112" i="12"/>
  <c r="F116" i="12"/>
  <c r="F121" i="12"/>
  <c r="F126" i="12"/>
  <c r="F130" i="12"/>
  <c r="F135" i="12"/>
  <c r="F140" i="12"/>
  <c r="F145" i="12"/>
  <c r="F149" i="12"/>
  <c r="F154" i="12"/>
  <c r="F158" i="12"/>
  <c r="F164" i="12"/>
  <c r="F169" i="12"/>
  <c r="F174" i="12"/>
  <c r="F177" i="12" s="1"/>
  <c r="F179" i="12"/>
  <c r="F184" i="12"/>
  <c r="F188" i="12"/>
  <c r="F192" i="12"/>
  <c r="F197" i="12"/>
  <c r="F202" i="12"/>
  <c r="F206" i="12"/>
  <c r="F210" i="12"/>
  <c r="F215" i="12"/>
  <c r="F220" i="12"/>
  <c r="F225" i="12"/>
  <c r="F229" i="12"/>
  <c r="F233" i="12"/>
  <c r="F239" i="12"/>
  <c r="F243" i="12"/>
  <c r="F248" i="12"/>
  <c r="F253" i="12"/>
  <c r="F257" i="12"/>
  <c r="F261" i="12"/>
  <c r="F265" i="12"/>
  <c r="F269" i="12"/>
  <c r="F273" i="12"/>
  <c r="F277" i="12"/>
  <c r="F282" i="12"/>
  <c r="F55" i="12"/>
  <c r="G10" i="12"/>
  <c r="G15" i="12"/>
  <c r="G21" i="12"/>
  <c r="G28" i="12"/>
  <c r="G32" i="12"/>
  <c r="G37" i="12"/>
  <c r="G40" i="12" s="1"/>
  <c r="G43" i="12"/>
  <c r="G47" i="12"/>
  <c r="G51" i="12"/>
  <c r="G55" i="12"/>
  <c r="G60" i="12"/>
  <c r="G65" i="12"/>
  <c r="G70" i="12"/>
  <c r="G75" i="12"/>
  <c r="G79" i="12"/>
  <c r="G84" i="12"/>
  <c r="G88" i="12"/>
  <c r="G94" i="12"/>
  <c r="G101" i="12"/>
  <c r="G102" i="12" s="1"/>
  <c r="G108" i="12"/>
  <c r="G112" i="12"/>
  <c r="G116" i="12"/>
  <c r="G121" i="12"/>
  <c r="G126" i="12"/>
  <c r="G130" i="12"/>
  <c r="G135" i="12"/>
  <c r="G140" i="12"/>
  <c r="G145" i="12"/>
  <c r="G149" i="12"/>
  <c r="G154" i="12"/>
  <c r="G158" i="12"/>
  <c r="G164" i="12"/>
  <c r="G169" i="12"/>
  <c r="G174" i="12"/>
  <c r="G179" i="12"/>
  <c r="G184" i="12"/>
  <c r="G188" i="12"/>
  <c r="G192" i="12"/>
  <c r="G197" i="12"/>
  <c r="G202" i="12"/>
  <c r="G206" i="12"/>
  <c r="G210" i="12"/>
  <c r="G215" i="12"/>
  <c r="G220" i="12"/>
  <c r="G225" i="12"/>
  <c r="G229" i="12"/>
  <c r="G233" i="12"/>
  <c r="G239" i="12"/>
  <c r="G243" i="12"/>
  <c r="G248" i="12"/>
  <c r="G253" i="12"/>
  <c r="G257" i="12"/>
  <c r="G261" i="12"/>
  <c r="G265" i="12"/>
  <c r="G269" i="12"/>
  <c r="G273" i="12"/>
  <c r="G277" i="12"/>
  <c r="G282" i="12"/>
  <c r="D286" i="12"/>
  <c r="E81" i="12" s="1"/>
  <c r="H81" i="12" s="1"/>
  <c r="F131" i="11"/>
  <c r="F145" i="11"/>
  <c r="F197" i="11"/>
  <c r="F199" i="11"/>
  <c r="F43" i="11"/>
  <c r="F203" i="11"/>
  <c r="F52" i="11"/>
  <c r="F215" i="11"/>
  <c r="F55" i="11"/>
  <c r="F216" i="11"/>
  <c r="F66" i="11"/>
  <c r="F67" i="11"/>
  <c r="F127" i="11"/>
  <c r="F222" i="11"/>
  <c r="F239" i="11"/>
  <c r="F146" i="11"/>
  <c r="F5" i="11"/>
  <c r="F85" i="11"/>
  <c r="F159" i="11"/>
  <c r="F243" i="11"/>
  <c r="F158" i="11"/>
  <c r="F7" i="11"/>
  <c r="F101" i="11"/>
  <c r="F165" i="11"/>
  <c r="F248" i="11"/>
  <c r="F15" i="11"/>
  <c r="F113" i="11"/>
  <c r="F179" i="11"/>
  <c r="F265" i="11"/>
  <c r="F17" i="11"/>
  <c r="F116" i="11"/>
  <c r="F180" i="11"/>
  <c r="F269" i="11"/>
  <c r="F75" i="11"/>
  <c r="F76" i="11"/>
  <c r="F29" i="11"/>
  <c r="F117" i="11"/>
  <c r="F185" i="11"/>
  <c r="F273" i="11"/>
  <c r="G144" i="11"/>
  <c r="G51" i="11"/>
  <c r="G100" i="11"/>
  <c r="G4" i="11"/>
  <c r="G268" i="11"/>
  <c r="G31" i="11"/>
  <c r="G43" i="11"/>
  <c r="G52" i="11"/>
  <c r="G163" i="11"/>
  <c r="G183" i="11"/>
  <c r="G201" i="11"/>
  <c r="G219" i="11"/>
  <c r="G5" i="11"/>
  <c r="G17" i="11"/>
  <c r="F32" i="11"/>
  <c r="F44" i="11"/>
  <c r="G54" i="11"/>
  <c r="G66" i="11"/>
  <c r="G76" i="11"/>
  <c r="F89" i="11"/>
  <c r="F90" i="11" s="1"/>
  <c r="F103" i="11"/>
  <c r="G116" i="11"/>
  <c r="G130" i="11"/>
  <c r="G145" i="11"/>
  <c r="F164" i="11"/>
  <c r="F184" i="11"/>
  <c r="F202" i="11"/>
  <c r="F220" i="11"/>
  <c r="G247" i="11"/>
  <c r="G272" i="11"/>
  <c r="G75" i="11"/>
  <c r="G7" i="11"/>
  <c r="F21" i="11"/>
  <c r="F33" i="11"/>
  <c r="G46" i="11"/>
  <c r="G55" i="11"/>
  <c r="G67" i="11"/>
  <c r="F80" i="11"/>
  <c r="F91" i="11"/>
  <c r="G106" i="11"/>
  <c r="G107" i="11" s="1"/>
  <c r="G120" i="11"/>
  <c r="G134" i="11"/>
  <c r="G148" i="11"/>
  <c r="G167" i="11"/>
  <c r="G187" i="11"/>
  <c r="G205" i="11"/>
  <c r="G224" i="11"/>
  <c r="G251" i="11"/>
  <c r="G276" i="11"/>
  <c r="G42" i="11"/>
  <c r="G9" i="11"/>
  <c r="G21" i="11"/>
  <c r="G33" i="11"/>
  <c r="F47" i="11"/>
  <c r="F56" i="11"/>
  <c r="G69" i="11"/>
  <c r="G80" i="11"/>
  <c r="G91" i="11"/>
  <c r="F108" i="11"/>
  <c r="F121" i="11"/>
  <c r="F135" i="11"/>
  <c r="F149" i="11"/>
  <c r="F169" i="11"/>
  <c r="F188" i="11"/>
  <c r="F206" i="11"/>
  <c r="F225" i="11"/>
  <c r="F253" i="11"/>
  <c r="F277" i="11"/>
  <c r="G20" i="11"/>
  <c r="G89" i="11"/>
  <c r="G90" i="11" s="1"/>
  <c r="F10" i="11"/>
  <c r="F23" i="11"/>
  <c r="F24" i="11" s="1"/>
  <c r="G36" i="11"/>
  <c r="G47" i="11"/>
  <c r="G56" i="11"/>
  <c r="F70" i="11"/>
  <c r="F81" i="11"/>
  <c r="G93" i="11"/>
  <c r="G108" i="11"/>
  <c r="G121" i="11"/>
  <c r="G135" i="11"/>
  <c r="F150" i="11"/>
  <c r="F170" i="11"/>
  <c r="F189" i="11"/>
  <c r="F207" i="11"/>
  <c r="G228" i="11"/>
  <c r="G256" i="11"/>
  <c r="G281" i="11"/>
  <c r="G282" i="11" s="1"/>
  <c r="G78" i="11"/>
  <c r="G10" i="11"/>
  <c r="G23" i="11"/>
  <c r="G24" i="11" s="1"/>
  <c r="F37" i="11"/>
  <c r="F48" i="11"/>
  <c r="G59" i="11"/>
  <c r="G70" i="11"/>
  <c r="G81" i="11"/>
  <c r="F94" i="11"/>
  <c r="F109" i="11"/>
  <c r="F122" i="11"/>
  <c r="F137" i="11"/>
  <c r="G153" i="11"/>
  <c r="G172" i="11"/>
  <c r="G191" i="11"/>
  <c r="G209" i="11"/>
  <c r="F229" i="11"/>
  <c r="F257" i="11"/>
  <c r="G62" i="11"/>
  <c r="G15" i="11"/>
  <c r="G29" i="11"/>
  <c r="G64" i="11"/>
  <c r="G85" i="11"/>
  <c r="G129" i="11"/>
  <c r="G242" i="11"/>
  <c r="G87" i="11"/>
  <c r="G32" i="11"/>
  <c r="F11" i="11"/>
  <c r="G27" i="11"/>
  <c r="G37" i="11"/>
  <c r="G48" i="11"/>
  <c r="F61" i="11"/>
  <c r="F71" i="11"/>
  <c r="G83" i="11"/>
  <c r="G94" i="11"/>
  <c r="G111" i="11"/>
  <c r="G124" i="11"/>
  <c r="G139" i="11"/>
  <c r="F154" i="11"/>
  <c r="F174" i="11"/>
  <c r="F192" i="11"/>
  <c r="F210" i="11"/>
  <c r="G232" i="11"/>
  <c r="G260" i="11"/>
  <c r="G115" i="11"/>
  <c r="G101" i="11"/>
  <c r="G44" i="11"/>
  <c r="G103" i="11"/>
  <c r="G11" i="11"/>
  <c r="F28" i="11"/>
  <c r="F38" i="11"/>
  <c r="G50" i="11"/>
  <c r="G61" i="11"/>
  <c r="G71" i="11"/>
  <c r="F84" i="11"/>
  <c r="F96" i="11"/>
  <c r="F97" i="11" s="1"/>
  <c r="F112" i="11"/>
  <c r="F126" i="11"/>
  <c r="F140" i="11"/>
  <c r="F155" i="11"/>
  <c r="F175" i="11"/>
  <c r="F194" i="11"/>
  <c r="F211" i="11"/>
  <c r="F233" i="11"/>
  <c r="F261" i="11"/>
  <c r="G14" i="11"/>
  <c r="G28" i="11"/>
  <c r="G38" i="11"/>
  <c r="F51" i="11"/>
  <c r="F62" i="11"/>
  <c r="G74" i="11"/>
  <c r="G84" i="11"/>
  <c r="G96" i="11"/>
  <c r="G97" i="11" s="1"/>
  <c r="G112" i="11"/>
  <c r="G126" i="11"/>
  <c r="G140" i="11"/>
  <c r="G157" i="11"/>
  <c r="G178" i="11"/>
  <c r="G196" i="11"/>
  <c r="G214" i="11"/>
  <c r="G237" i="11"/>
  <c r="G264" i="11"/>
  <c r="G149" i="11"/>
  <c r="G154" i="11"/>
  <c r="G158" i="11"/>
  <c r="G164" i="11"/>
  <c r="G169" i="11"/>
  <c r="G174" i="11"/>
  <c r="G179" i="11"/>
  <c r="G184" i="11"/>
  <c r="G188" i="11"/>
  <c r="G192" i="11"/>
  <c r="G197" i="11"/>
  <c r="G202" i="11"/>
  <c r="G206" i="11"/>
  <c r="G210" i="11"/>
  <c r="G215" i="11"/>
  <c r="G220" i="11"/>
  <c r="G225" i="11"/>
  <c r="G229" i="11"/>
  <c r="G233" i="11"/>
  <c r="G239" i="11"/>
  <c r="G243" i="11"/>
  <c r="G248" i="11"/>
  <c r="G253" i="11"/>
  <c r="G257" i="11"/>
  <c r="G261" i="11"/>
  <c r="G265" i="11"/>
  <c r="G269" i="11"/>
  <c r="G273" i="11"/>
  <c r="G277" i="11"/>
  <c r="F226" i="11"/>
  <c r="F230" i="11"/>
  <c r="F234" i="11"/>
  <c r="F240" i="11"/>
  <c r="F245" i="11"/>
  <c r="F249" i="11"/>
  <c r="F254" i="11"/>
  <c r="F258" i="11"/>
  <c r="F262" i="11"/>
  <c r="F266" i="11"/>
  <c r="F270" i="11"/>
  <c r="F274" i="11"/>
  <c r="F278" i="11"/>
  <c r="G109" i="11"/>
  <c r="G113" i="11"/>
  <c r="G117" i="11"/>
  <c r="G122" i="11"/>
  <c r="G127" i="11"/>
  <c r="G131" i="11"/>
  <c r="G137" i="11"/>
  <c r="G141" i="11"/>
  <c r="G146" i="11"/>
  <c r="G150" i="11"/>
  <c r="G155" i="11"/>
  <c r="G159" i="11"/>
  <c r="G165" i="11"/>
  <c r="G170" i="11"/>
  <c r="G175" i="11"/>
  <c r="G180" i="11"/>
  <c r="G185" i="11"/>
  <c r="G189" i="11"/>
  <c r="G194" i="11"/>
  <c r="G199" i="11"/>
  <c r="G203" i="11"/>
  <c r="G207" i="11"/>
  <c r="G211" i="11"/>
  <c r="G216" i="11"/>
  <c r="G222" i="11"/>
  <c r="G226" i="11"/>
  <c r="G230" i="11"/>
  <c r="G234" i="11"/>
  <c r="G240" i="11"/>
  <c r="G245" i="11"/>
  <c r="G249" i="11"/>
  <c r="G254" i="11"/>
  <c r="G258" i="11"/>
  <c r="G262" i="11"/>
  <c r="G266" i="11"/>
  <c r="G270" i="11"/>
  <c r="G274" i="11"/>
  <c r="G278" i="11"/>
  <c r="F8" i="11"/>
  <c r="F13" i="11"/>
  <c r="F18" i="11"/>
  <c r="F25" i="11"/>
  <c r="F26" i="11" s="1"/>
  <c r="F30" i="11"/>
  <c r="F34" i="11"/>
  <c r="F40" i="11"/>
  <c r="F41" i="11" s="1"/>
  <c r="F45" i="11"/>
  <c r="F49" i="11"/>
  <c r="F53" i="11"/>
  <c r="F58" i="11"/>
  <c r="F63" i="11"/>
  <c r="F68" i="11"/>
  <c r="F72" i="11"/>
  <c r="F77" i="11"/>
  <c r="F82" i="11"/>
  <c r="F86" i="11"/>
  <c r="F92" i="11"/>
  <c r="F98" i="11"/>
  <c r="F99" i="11" s="1"/>
  <c r="F104" i="11"/>
  <c r="F110" i="11"/>
  <c r="F114" i="11"/>
  <c r="F119" i="11"/>
  <c r="F123" i="11"/>
  <c r="F128" i="11"/>
  <c r="F132" i="11"/>
  <c r="F138" i="11"/>
  <c r="F143" i="11"/>
  <c r="F147" i="11"/>
  <c r="F152" i="11"/>
  <c r="F156" i="11"/>
  <c r="F161" i="11"/>
  <c r="F162" i="11" s="1"/>
  <c r="F166" i="11"/>
  <c r="F171" i="11"/>
  <c r="F176" i="11"/>
  <c r="F182" i="11"/>
  <c r="F186" i="11"/>
  <c r="F190" i="11"/>
  <c r="F195" i="11"/>
  <c r="F200" i="11"/>
  <c r="F204" i="11"/>
  <c r="F208" i="11"/>
  <c r="F213" i="11"/>
  <c r="F218" i="11"/>
  <c r="F223" i="11"/>
  <c r="F227" i="11"/>
  <c r="F231" i="11"/>
  <c r="F236" i="11"/>
  <c r="F241" i="11"/>
  <c r="F246" i="11"/>
  <c r="F250" i="11"/>
  <c r="F255" i="11"/>
  <c r="F259" i="11"/>
  <c r="F263" i="11"/>
  <c r="F267" i="11"/>
  <c r="F271" i="11"/>
  <c r="F275" i="11"/>
  <c r="F280" i="11"/>
  <c r="F282" i="11" s="1"/>
  <c r="G8" i="11"/>
  <c r="G13" i="11"/>
  <c r="G18" i="11"/>
  <c r="G25" i="11"/>
  <c r="G26" i="11" s="1"/>
  <c r="G30" i="11"/>
  <c r="G34" i="11"/>
  <c r="G40" i="11"/>
  <c r="G41" i="11" s="1"/>
  <c r="G45" i="11"/>
  <c r="G49" i="11"/>
  <c r="G53" i="11"/>
  <c r="G58" i="11"/>
  <c r="G63" i="11"/>
  <c r="G68" i="11"/>
  <c r="G72" i="11"/>
  <c r="G77" i="11"/>
  <c r="G82" i="11"/>
  <c r="G86" i="11"/>
  <c r="G92" i="11"/>
  <c r="G98" i="11"/>
  <c r="G99" i="11" s="1"/>
  <c r="G104" i="11"/>
  <c r="G110" i="11"/>
  <c r="G114" i="11"/>
  <c r="G119" i="11"/>
  <c r="G123" i="11"/>
  <c r="G128" i="11"/>
  <c r="G132" i="11"/>
  <c r="G138" i="11"/>
  <c r="G143" i="11"/>
  <c r="G147" i="11"/>
  <c r="G152" i="11"/>
  <c r="G156" i="11"/>
  <c r="G161" i="11"/>
  <c r="G162" i="11" s="1"/>
  <c r="G166" i="11"/>
  <c r="G171" i="11"/>
  <c r="G176" i="11"/>
  <c r="G182" i="11"/>
  <c r="G186" i="11"/>
  <c r="G190" i="11"/>
  <c r="G195" i="11"/>
  <c r="G200" i="11"/>
  <c r="G204" i="11"/>
  <c r="G208" i="11"/>
  <c r="G213" i="11"/>
  <c r="G218" i="11"/>
  <c r="G223" i="11"/>
  <c r="G227" i="11"/>
  <c r="G231" i="11"/>
  <c r="G236" i="11"/>
  <c r="G241" i="11"/>
  <c r="G246" i="11"/>
  <c r="G250" i="11"/>
  <c r="G255" i="11"/>
  <c r="G259" i="11"/>
  <c r="G263" i="11"/>
  <c r="G267" i="11"/>
  <c r="G271" i="11"/>
  <c r="G275" i="11"/>
  <c r="F4" i="11"/>
  <c r="F9" i="11"/>
  <c r="F14" i="11"/>
  <c r="F20" i="11"/>
  <c r="F22" i="11" s="1"/>
  <c r="F27" i="11"/>
  <c r="F31" i="11"/>
  <c r="F36" i="11"/>
  <c r="F42" i="11"/>
  <c r="F46" i="11"/>
  <c r="F50" i="11"/>
  <c r="F54" i="11"/>
  <c r="F59" i="11"/>
  <c r="F64" i="11"/>
  <c r="F69" i="11"/>
  <c r="F74" i="11"/>
  <c r="F78" i="11"/>
  <c r="F83" i="11"/>
  <c r="F87" i="11"/>
  <c r="F93" i="11"/>
  <c r="F100" i="11"/>
  <c r="F106" i="11"/>
  <c r="F107" i="11" s="1"/>
  <c r="F111" i="11"/>
  <c r="F115" i="11"/>
  <c r="F120" i="11"/>
  <c r="F124" i="11"/>
  <c r="F129" i="11"/>
  <c r="F134" i="11"/>
  <c r="F139" i="11"/>
  <c r="F144" i="11"/>
  <c r="F148" i="11"/>
  <c r="F153" i="11"/>
  <c r="F157" i="11"/>
  <c r="F163" i="11"/>
  <c r="F167" i="11"/>
  <c r="F172" i="11"/>
  <c r="F178" i="11"/>
  <c r="F183" i="11"/>
  <c r="F187" i="11"/>
  <c r="F191" i="11"/>
  <c r="F196" i="11"/>
  <c r="F201" i="11"/>
  <c r="F205" i="11"/>
  <c r="F209" i="11"/>
  <c r="F214" i="11"/>
  <c r="F219" i="11"/>
  <c r="F224" i="11"/>
  <c r="F228" i="11"/>
  <c r="F232" i="11"/>
  <c r="F237" i="11"/>
  <c r="F242" i="11"/>
  <c r="F247" i="11"/>
  <c r="F251" i="11"/>
  <c r="F256" i="11"/>
  <c r="F260" i="11"/>
  <c r="F264" i="11"/>
  <c r="F268" i="11"/>
  <c r="F272" i="11"/>
  <c r="F276" i="11"/>
  <c r="D286" i="11"/>
  <c r="E79" i="11" s="1"/>
  <c r="H79" i="11" s="1"/>
  <c r="F181" i="10"/>
  <c r="F73" i="10"/>
  <c r="F243" i="10"/>
  <c r="F173" i="10"/>
  <c r="F177" i="10"/>
  <c r="F234" i="10"/>
  <c r="F251" i="10"/>
  <c r="G173" i="10"/>
  <c r="G177" i="10"/>
  <c r="G234" i="10"/>
  <c r="G19" i="10"/>
  <c r="E60" i="10"/>
  <c r="G103" i="10"/>
  <c r="F60" i="10"/>
  <c r="F216" i="10"/>
  <c r="F220" i="10"/>
  <c r="F237" i="10"/>
  <c r="H95" i="10"/>
  <c r="H102" i="10"/>
  <c r="H109" i="10"/>
  <c r="H113" i="10"/>
  <c r="H122" i="10"/>
  <c r="H131" i="10"/>
  <c r="H155" i="10"/>
  <c r="H185" i="10"/>
  <c r="H189" i="10"/>
  <c r="H199" i="10"/>
  <c r="H240" i="10"/>
  <c r="F134" i="10"/>
  <c r="G198" i="10"/>
  <c r="F211" i="10"/>
  <c r="G134" i="10"/>
  <c r="G211" i="10"/>
  <c r="G60" i="10"/>
  <c r="F22" i="10"/>
  <c r="F39" i="10"/>
  <c r="F96" i="10"/>
  <c r="F106" i="10"/>
  <c r="F160" i="10"/>
  <c r="F278" i="10"/>
  <c r="G35" i="10"/>
  <c r="G151" i="10"/>
  <c r="G39" i="10"/>
  <c r="G96" i="10"/>
  <c r="G160" i="10"/>
  <c r="H55" i="10"/>
  <c r="H66" i="10"/>
  <c r="E126" i="10"/>
  <c r="E168" i="10"/>
  <c r="E181" i="10"/>
  <c r="F193" i="10"/>
  <c r="F35" i="10"/>
  <c r="F65" i="10"/>
  <c r="F89" i="10"/>
  <c r="F119" i="10"/>
  <c r="F126" i="10"/>
  <c r="F142" i="10"/>
  <c r="F151" i="10"/>
  <c r="F168" i="10"/>
  <c r="F198" i="10"/>
  <c r="F275" i="10"/>
  <c r="G57" i="10"/>
  <c r="G65" i="10"/>
  <c r="G73" i="10"/>
  <c r="G89" i="10"/>
  <c r="G119" i="10"/>
  <c r="G126" i="10"/>
  <c r="G142" i="10"/>
  <c r="G168" i="10"/>
  <c r="G181" i="10"/>
  <c r="G193" i="10"/>
  <c r="G216" i="10"/>
  <c r="G220" i="10"/>
  <c r="G243" i="10"/>
  <c r="G251" i="10"/>
  <c r="G275" i="10"/>
  <c r="F57" i="10"/>
  <c r="H56" i="10"/>
  <c r="H62" i="10"/>
  <c r="H67" i="10"/>
  <c r="E103" i="10"/>
  <c r="H145" i="10"/>
  <c r="H154" i="10"/>
  <c r="E177" i="10"/>
  <c r="E275" i="10"/>
  <c r="E198" i="10"/>
  <c r="E243" i="10"/>
  <c r="E173" i="10"/>
  <c r="E251" i="10"/>
  <c r="E22" i="10"/>
  <c r="E39" i="10"/>
  <c r="E73" i="10"/>
  <c r="E89" i="10"/>
  <c r="E96" i="10"/>
  <c r="E106" i="10"/>
  <c r="E134" i="10"/>
  <c r="E142" i="10"/>
  <c r="E151" i="10"/>
  <c r="E160" i="10"/>
  <c r="E193" i="10"/>
  <c r="E211" i="10"/>
  <c r="E216" i="10"/>
  <c r="E220" i="10"/>
  <c r="E234" i="10"/>
  <c r="E237" i="10"/>
  <c r="E278" i="10"/>
  <c r="E65" i="10"/>
  <c r="E35" i="10"/>
  <c r="E57" i="10"/>
  <c r="F6" i="10"/>
  <c r="F12" i="10"/>
  <c r="H87" i="10"/>
  <c r="G12" i="10"/>
  <c r="F16" i="10"/>
  <c r="E119" i="10"/>
  <c r="H277" i="10"/>
  <c r="G16" i="10"/>
  <c r="H152" i="10"/>
  <c r="H178" i="10"/>
  <c r="H219" i="10"/>
  <c r="H260" i="10"/>
  <c r="H105" i="10"/>
  <c r="H133" i="10"/>
  <c r="H25" i="10"/>
  <c r="H26" i="10" s="1"/>
  <c r="H53" i="10"/>
  <c r="H58" i="10"/>
  <c r="H63" i="10"/>
  <c r="H68" i="10"/>
  <c r="H77" i="10"/>
  <c r="H85" i="10"/>
  <c r="E12" i="10"/>
  <c r="H116" i="10"/>
  <c r="H130" i="10"/>
  <c r="H148" i="10"/>
  <c r="H158" i="10"/>
  <c r="H164" i="10"/>
  <c r="H174" i="10"/>
  <c r="H188" i="10"/>
  <c r="H244" i="10"/>
  <c r="H248" i="10"/>
  <c r="H272" i="10"/>
  <c r="E6" i="10"/>
  <c r="H20" i="10"/>
  <c r="H36" i="10"/>
  <c r="H42" i="10"/>
  <c r="H46" i="10"/>
  <c r="H50" i="10"/>
  <c r="H64" i="10"/>
  <c r="H123" i="10"/>
  <c r="H132" i="10"/>
  <c r="G6" i="10"/>
  <c r="H250" i="10"/>
  <c r="H259" i="10"/>
  <c r="H47" i="10"/>
  <c r="H15" i="10"/>
  <c r="H144" i="10"/>
  <c r="H187" i="10"/>
  <c r="H196" i="10"/>
  <c r="H205" i="10"/>
  <c r="H209" i="10"/>
  <c r="H228" i="10"/>
  <c r="H238" i="10"/>
  <c r="H247" i="10"/>
  <c r="H252" i="10"/>
  <c r="H256" i="10"/>
  <c r="H8" i="10"/>
  <c r="H13" i="10"/>
  <c r="H18" i="10"/>
  <c r="H71" i="10"/>
  <c r="H84" i="10"/>
  <c r="H153" i="10"/>
  <c r="H208" i="10"/>
  <c r="H218" i="10"/>
  <c r="H266" i="10"/>
  <c r="H270" i="10"/>
  <c r="H274" i="10"/>
  <c r="H34" i="10"/>
  <c r="H45" i="10"/>
  <c r="H101" i="10"/>
  <c r="H103" i="10" s="1"/>
  <c r="H107" i="10"/>
  <c r="H108" i="10" s="1"/>
  <c r="H112" i="10"/>
  <c r="H163" i="10"/>
  <c r="H167" i="10"/>
  <c r="H172" i="10"/>
  <c r="H223" i="10"/>
  <c r="H227" i="10"/>
  <c r="H236" i="10"/>
  <c r="H254" i="10"/>
  <c r="H214" i="10"/>
  <c r="H263" i="10"/>
  <c r="H267" i="10"/>
  <c r="H276" i="10"/>
  <c r="H191" i="10"/>
  <c r="H40" i="10"/>
  <c r="H41" i="10" s="1"/>
  <c r="H81" i="10"/>
  <c r="H197" i="10"/>
  <c r="H10" i="10"/>
  <c r="H86" i="10"/>
  <c r="H141" i="10"/>
  <c r="H146" i="10"/>
  <c r="H150" i="10"/>
  <c r="H202" i="10"/>
  <c r="H206" i="10"/>
  <c r="H215" i="10"/>
  <c r="H232" i="10"/>
  <c r="H268" i="10"/>
  <c r="H21" i="10"/>
  <c r="H78" i="10"/>
  <c r="H82" i="10"/>
  <c r="H32" i="10"/>
  <c r="H37" i="10"/>
  <c r="H43" i="10"/>
  <c r="H92" i="10"/>
  <c r="H110" i="10"/>
  <c r="H127" i="10"/>
  <c r="H165" i="10"/>
  <c r="H175" i="10"/>
  <c r="H229" i="10"/>
  <c r="H239" i="10"/>
  <c r="H194" i="10"/>
  <c r="H257" i="10"/>
  <c r="H11" i="10"/>
  <c r="H17" i="10"/>
  <c r="H23" i="10"/>
  <c r="H24" i="10" s="1"/>
  <c r="H75" i="10"/>
  <c r="H79" i="10"/>
  <c r="H83" i="10"/>
  <c r="H138" i="10"/>
  <c r="H143" i="10"/>
  <c r="H170" i="10"/>
  <c r="H207" i="10"/>
  <c r="H217" i="10"/>
  <c r="H269" i="10"/>
  <c r="H29" i="10"/>
  <c r="H44" i="10"/>
  <c r="H61" i="10"/>
  <c r="H99" i="10"/>
  <c r="H100" i="10" s="1"/>
  <c r="H111" i="10"/>
  <c r="H166" i="10"/>
  <c r="H176" i="10"/>
  <c r="H226" i="10"/>
  <c r="H230" i="10"/>
  <c r="H235" i="10"/>
  <c r="H120" i="10"/>
  <c r="H124" i="10"/>
  <c r="H129" i="10"/>
  <c r="H182" i="10"/>
  <c r="H186" i="10"/>
  <c r="H195" i="10"/>
  <c r="H212" i="10"/>
  <c r="H249" i="10"/>
  <c r="H258" i="10"/>
  <c r="E16" i="10"/>
  <c r="H28" i="10"/>
  <c r="H49" i="10"/>
  <c r="H70" i="10"/>
  <c r="H90" i="10"/>
  <c r="H91" i="10" s="1"/>
  <c r="H115" i="10"/>
  <c r="H137" i="10"/>
  <c r="H157" i="10"/>
  <c r="H180" i="10"/>
  <c r="H201" i="10"/>
  <c r="H222" i="10"/>
  <c r="H242" i="10"/>
  <c r="H262" i="10"/>
  <c r="H128" i="10"/>
  <c r="H149" i="10"/>
  <c r="H171" i="10"/>
  <c r="H192" i="10"/>
  <c r="H213" i="10"/>
  <c r="H233" i="10"/>
  <c r="H255" i="10"/>
  <c r="H273" i="10"/>
  <c r="H33" i="10"/>
  <c r="H54" i="10"/>
  <c r="H76" i="10"/>
  <c r="H97" i="10"/>
  <c r="H98" i="10" s="1"/>
  <c r="H121" i="10"/>
  <c r="H9" i="10"/>
  <c r="H14" i="10"/>
  <c r="H38" i="10"/>
  <c r="H59" i="10"/>
  <c r="H80" i="10"/>
  <c r="H104" i="10"/>
  <c r="H125" i="10"/>
  <c r="H147" i="10"/>
  <c r="H169" i="10"/>
  <c r="H190" i="10"/>
  <c r="H210" i="10"/>
  <c r="H231" i="10"/>
  <c r="H253" i="10"/>
  <c r="H271" i="10"/>
  <c r="H5" i="10"/>
  <c r="H30" i="10"/>
  <c r="H51" i="10"/>
  <c r="H72" i="10"/>
  <c r="H93" i="10"/>
  <c r="H117" i="10"/>
  <c r="H139" i="10"/>
  <c r="H159" i="10"/>
  <c r="H183" i="10"/>
  <c r="H203" i="10"/>
  <c r="H224" i="10"/>
  <c r="H245" i="10"/>
  <c r="H264" i="10"/>
  <c r="H27" i="10"/>
  <c r="H48" i="10"/>
  <c r="H69" i="10"/>
  <c r="H88" i="10"/>
  <c r="H114" i="10"/>
  <c r="H135" i="10"/>
  <c r="H136" i="10" s="1"/>
  <c r="H156" i="10"/>
  <c r="H179" i="10"/>
  <c r="H200" i="10"/>
  <c r="H221" i="10"/>
  <c r="H241" i="10"/>
  <c r="H261" i="10"/>
  <c r="H7" i="10"/>
  <c r="H31" i="10"/>
  <c r="H52" i="10"/>
  <c r="H74" i="10"/>
  <c r="H94" i="10"/>
  <c r="H118" i="10"/>
  <c r="H140" i="10"/>
  <c r="H161" i="10"/>
  <c r="H162" i="10" s="1"/>
  <c r="H184" i="10"/>
  <c r="H204" i="10"/>
  <c r="H225" i="10"/>
  <c r="H246" i="10"/>
  <c r="H265" i="10"/>
  <c r="D283" i="10"/>
  <c r="D285" i="10" s="1"/>
  <c r="H4" i="10"/>
  <c r="G225" i="8"/>
  <c r="F55" i="8"/>
  <c r="F181" i="8"/>
  <c r="F235" i="8"/>
  <c r="G229" i="8"/>
  <c r="F7" i="8"/>
  <c r="G60" i="8"/>
  <c r="F185" i="8"/>
  <c r="F240" i="8"/>
  <c r="F244" i="8"/>
  <c r="F167" i="8"/>
  <c r="F190" i="8"/>
  <c r="F17" i="8"/>
  <c r="F69" i="8"/>
  <c r="F195" i="8"/>
  <c r="G248" i="8"/>
  <c r="F26" i="8"/>
  <c r="F102" i="8"/>
  <c r="F199" i="8"/>
  <c r="G252" i="8"/>
  <c r="F65" i="8"/>
  <c r="F30" i="8"/>
  <c r="G107" i="8"/>
  <c r="F203" i="8"/>
  <c r="G256" i="8"/>
  <c r="F51" i="8"/>
  <c r="G51" i="8"/>
  <c r="F12" i="8"/>
  <c r="G33" i="8"/>
  <c r="G111" i="8"/>
  <c r="F208" i="8"/>
  <c r="G260" i="8"/>
  <c r="F39" i="8"/>
  <c r="F40" i="8" s="1"/>
  <c r="G115" i="8"/>
  <c r="F213" i="8"/>
  <c r="G264" i="8"/>
  <c r="F172" i="8"/>
  <c r="G43" i="8"/>
  <c r="G120" i="8"/>
  <c r="G217" i="8"/>
  <c r="G269" i="8"/>
  <c r="F47" i="8"/>
  <c r="F269" i="8"/>
  <c r="F264" i="8"/>
  <c r="F260" i="8"/>
  <c r="F256" i="8"/>
  <c r="F252" i="8"/>
  <c r="F248" i="8"/>
  <c r="F229" i="8"/>
  <c r="F225" i="8"/>
  <c r="F221" i="8"/>
  <c r="F217" i="8"/>
  <c r="F120" i="8"/>
  <c r="F115" i="8"/>
  <c r="F111" i="8"/>
  <c r="F107" i="8"/>
  <c r="F60" i="8"/>
  <c r="F43" i="8"/>
  <c r="F33" i="8"/>
  <c r="F46" i="8"/>
  <c r="F5" i="8"/>
  <c r="F257" i="8"/>
  <c r="F222" i="8"/>
  <c r="F112" i="8"/>
  <c r="F61" i="8"/>
  <c r="F44" i="8"/>
  <c r="F92" i="8"/>
  <c r="F87" i="8"/>
  <c r="F74" i="8"/>
  <c r="F176" i="8"/>
  <c r="F156" i="8"/>
  <c r="F152" i="8"/>
  <c r="F147" i="8"/>
  <c r="F143" i="8"/>
  <c r="F138" i="8"/>
  <c r="F134" i="8"/>
  <c r="F128" i="8"/>
  <c r="F124" i="8"/>
  <c r="F96" i="8"/>
  <c r="F97" i="8" s="1"/>
  <c r="F91" i="8"/>
  <c r="F85" i="8"/>
  <c r="F81" i="8"/>
  <c r="F77" i="8"/>
  <c r="F73" i="8"/>
  <c r="F29" i="8"/>
  <c r="F20" i="8"/>
  <c r="F16" i="8"/>
  <c r="F10" i="8"/>
  <c r="F37" i="8"/>
  <c r="F243" i="8"/>
  <c r="F238" i="8"/>
  <c r="F234" i="8"/>
  <c r="F239" i="8" s="1"/>
  <c r="F211" i="8"/>
  <c r="F206" i="8"/>
  <c r="F202" i="8"/>
  <c r="F198" i="8"/>
  <c r="F193" i="8"/>
  <c r="F188" i="8"/>
  <c r="F184" i="8"/>
  <c r="F180" i="8"/>
  <c r="F171" i="8"/>
  <c r="F166" i="8"/>
  <c r="F161" i="8"/>
  <c r="F101" i="8"/>
  <c r="F68" i="8"/>
  <c r="F54" i="8"/>
  <c r="F50" i="8"/>
  <c r="F249" i="8"/>
  <c r="F267" i="8"/>
  <c r="F263" i="8"/>
  <c r="F259" i="8"/>
  <c r="F255" i="8"/>
  <c r="F251" i="8"/>
  <c r="F247" i="8"/>
  <c r="F228" i="8"/>
  <c r="F224" i="8"/>
  <c r="F220" i="8"/>
  <c r="F119" i="8"/>
  <c r="F114" i="8"/>
  <c r="F110" i="8"/>
  <c r="F106" i="8"/>
  <c r="F63" i="8"/>
  <c r="F42" i="8"/>
  <c r="F32" i="8"/>
  <c r="F24" i="8"/>
  <c r="F25" i="8" s="1"/>
  <c r="F22" i="8"/>
  <c r="F23" i="8" s="1"/>
  <c r="F175" i="8"/>
  <c r="F155" i="8"/>
  <c r="F151" i="8"/>
  <c r="F146" i="8"/>
  <c r="F142" i="8"/>
  <c r="F137" i="8"/>
  <c r="F132" i="8"/>
  <c r="F133" i="8" s="1"/>
  <c r="F127" i="8"/>
  <c r="F94" i="8"/>
  <c r="F84" i="8"/>
  <c r="F80" i="8"/>
  <c r="F76" i="8"/>
  <c r="F58" i="8"/>
  <c r="F28" i="8"/>
  <c r="F19" i="8"/>
  <c r="F14" i="8"/>
  <c r="F9" i="8"/>
  <c r="F27" i="8"/>
  <c r="F265" i="8"/>
  <c r="F231" i="8"/>
  <c r="F218" i="8"/>
  <c r="F117" i="8"/>
  <c r="F78" i="8"/>
  <c r="F242" i="8"/>
  <c r="F237" i="8"/>
  <c r="F215" i="8"/>
  <c r="F210" i="8"/>
  <c r="F205" i="8"/>
  <c r="F201" i="8"/>
  <c r="F197" i="8"/>
  <c r="F192" i="8"/>
  <c r="F187" i="8"/>
  <c r="F183" i="8"/>
  <c r="F179" i="8"/>
  <c r="F169" i="8"/>
  <c r="F164" i="8"/>
  <c r="F160" i="8"/>
  <c r="F122" i="8"/>
  <c r="F99" i="8"/>
  <c r="F71" i="8"/>
  <c r="F67" i="8"/>
  <c r="F53" i="8"/>
  <c r="F49" i="8"/>
  <c r="F8" i="8"/>
  <c r="F253" i="8"/>
  <c r="F266" i="8"/>
  <c r="F262" i="8"/>
  <c r="F258" i="8"/>
  <c r="F254" i="8"/>
  <c r="F250" i="8"/>
  <c r="F232" i="8"/>
  <c r="F227" i="8"/>
  <c r="F223" i="8"/>
  <c r="F219" i="8"/>
  <c r="F118" i="8"/>
  <c r="F113" i="8"/>
  <c r="F109" i="8"/>
  <c r="F89" i="8"/>
  <c r="F90" i="8" s="1"/>
  <c r="F62" i="8"/>
  <c r="F45" i="8"/>
  <c r="F41" i="8"/>
  <c r="F36" i="8"/>
  <c r="F4" i="8"/>
  <c r="F75" i="8"/>
  <c r="F261" i="8"/>
  <c r="F226" i="8"/>
  <c r="F108" i="8"/>
  <c r="F35" i="8"/>
  <c r="F82" i="8"/>
  <c r="F154" i="8"/>
  <c r="F150" i="8"/>
  <c r="F145" i="8"/>
  <c r="F141" i="8"/>
  <c r="F136" i="8"/>
  <c r="F130" i="8"/>
  <c r="F126" i="8"/>
  <c r="F93" i="8"/>
  <c r="F83" i="8"/>
  <c r="F79" i="8"/>
  <c r="F57" i="8"/>
  <c r="F31" i="8"/>
  <c r="F13" i="8"/>
  <c r="F245" i="8"/>
  <c r="F241" i="8"/>
  <c r="F236" i="8"/>
  <c r="F214" i="8"/>
  <c r="F209" i="8"/>
  <c r="F212" i="8" s="1"/>
  <c r="F204" i="8"/>
  <c r="F200" i="8"/>
  <c r="F196" i="8"/>
  <c r="F191" i="8"/>
  <c r="F186" i="8"/>
  <c r="F182" i="8"/>
  <c r="F178" i="8"/>
  <c r="F173" i="8"/>
  <c r="F168" i="8"/>
  <c r="F163" i="8"/>
  <c r="F121" i="8"/>
  <c r="F104" i="8"/>
  <c r="F105" i="8" s="1"/>
  <c r="F98" i="8"/>
  <c r="F70" i="8"/>
  <c r="F66" i="8"/>
  <c r="F52" i="8"/>
  <c r="F48" i="8"/>
  <c r="F270" i="8"/>
  <c r="F158" i="8"/>
  <c r="F159" i="8" s="1"/>
  <c r="F153" i="8"/>
  <c r="F149" i="8"/>
  <c r="F144" i="8"/>
  <c r="F140" i="8"/>
  <c r="F135" i="8"/>
  <c r="F129" i="8"/>
  <c r="F125" i="8"/>
  <c r="G176" i="8"/>
  <c r="G156" i="8"/>
  <c r="G152" i="8"/>
  <c r="G147" i="8"/>
  <c r="G143" i="8"/>
  <c r="G138" i="8"/>
  <c r="G134" i="8"/>
  <c r="G128" i="8"/>
  <c r="G124" i="8"/>
  <c r="G96" i="8"/>
  <c r="G97" i="8" s="1"/>
  <c r="G91" i="8"/>
  <c r="G85" i="8"/>
  <c r="G81" i="8"/>
  <c r="G77" i="8"/>
  <c r="G73" i="8"/>
  <c r="G29" i="8"/>
  <c r="G20" i="8"/>
  <c r="G16" i="8"/>
  <c r="G10" i="8"/>
  <c r="G19" i="8"/>
  <c r="G9" i="8"/>
  <c r="G153" i="8"/>
  <c r="G140" i="8"/>
  <c r="G92" i="8"/>
  <c r="G74" i="8"/>
  <c r="G26" i="8"/>
  <c r="G47" i="8"/>
  <c r="G39" i="8"/>
  <c r="G40" i="8" s="1"/>
  <c r="G243" i="8"/>
  <c r="G238" i="8"/>
  <c r="G234" i="8"/>
  <c r="G211" i="8"/>
  <c r="G206" i="8"/>
  <c r="G202" i="8"/>
  <c r="G198" i="8"/>
  <c r="G193" i="8"/>
  <c r="G188" i="8"/>
  <c r="G184" i="8"/>
  <c r="G180" i="8"/>
  <c r="G171" i="8"/>
  <c r="G166" i="8"/>
  <c r="G161" i="8"/>
  <c r="G101" i="8"/>
  <c r="G68" i="8"/>
  <c r="G54" i="8"/>
  <c r="G50" i="8"/>
  <c r="G267" i="8"/>
  <c r="G263" i="8"/>
  <c r="G259" i="8"/>
  <c r="G255" i="8"/>
  <c r="G251" i="8"/>
  <c r="G247" i="8"/>
  <c r="G228" i="8"/>
  <c r="G224" i="8"/>
  <c r="G220" i="8"/>
  <c r="G119" i="8"/>
  <c r="G114" i="8"/>
  <c r="G110" i="8"/>
  <c r="G106" i="8"/>
  <c r="G63" i="8"/>
  <c r="G46" i="8"/>
  <c r="G42" i="8"/>
  <c r="G37" i="8"/>
  <c r="G32" i="8"/>
  <c r="G24" i="8"/>
  <c r="G25" i="8" s="1"/>
  <c r="G5" i="8"/>
  <c r="G7" i="8"/>
  <c r="G175" i="8"/>
  <c r="G177" i="8" s="1"/>
  <c r="G155" i="8"/>
  <c r="G151" i="8"/>
  <c r="G146" i="8"/>
  <c r="G142" i="8"/>
  <c r="G137" i="8"/>
  <c r="G132" i="8"/>
  <c r="G133" i="8" s="1"/>
  <c r="G127" i="8"/>
  <c r="G94" i="8"/>
  <c r="G84" i="8"/>
  <c r="G80" i="8"/>
  <c r="G76" i="8"/>
  <c r="G58" i="8"/>
  <c r="G28" i="8"/>
  <c r="G14" i="8"/>
  <c r="G242" i="8"/>
  <c r="G237" i="8"/>
  <c r="G215" i="8"/>
  <c r="G210" i="8"/>
  <c r="G205" i="8"/>
  <c r="G201" i="8"/>
  <c r="G197" i="8"/>
  <c r="G192" i="8"/>
  <c r="G187" i="8"/>
  <c r="G183" i="8"/>
  <c r="G179" i="8"/>
  <c r="G169" i="8"/>
  <c r="G164" i="8"/>
  <c r="G160" i="8"/>
  <c r="G122" i="8"/>
  <c r="G99" i="8"/>
  <c r="G71" i="8"/>
  <c r="G67" i="8"/>
  <c r="G53" i="8"/>
  <c r="G49" i="8"/>
  <c r="G158" i="8"/>
  <c r="G144" i="8"/>
  <c r="G125" i="8"/>
  <c r="G78" i="8"/>
  <c r="G30" i="8"/>
  <c r="G17" i="8"/>
  <c r="G102" i="8"/>
  <c r="G65" i="8"/>
  <c r="G266" i="8"/>
  <c r="G262" i="8"/>
  <c r="G258" i="8"/>
  <c r="G254" i="8"/>
  <c r="G250" i="8"/>
  <c r="G232" i="8"/>
  <c r="G227" i="8"/>
  <c r="G223" i="8"/>
  <c r="G219" i="8"/>
  <c r="G118" i="8"/>
  <c r="G113" i="8"/>
  <c r="G109" i="8"/>
  <c r="G89" i="8"/>
  <c r="G90" i="8" s="1"/>
  <c r="G62" i="8"/>
  <c r="G45" i="8"/>
  <c r="G41" i="8"/>
  <c r="G36" i="8"/>
  <c r="G4" i="8"/>
  <c r="G66" i="8"/>
  <c r="G154" i="8"/>
  <c r="G150" i="8"/>
  <c r="G145" i="8"/>
  <c r="G141" i="8"/>
  <c r="G136" i="8"/>
  <c r="G130" i="8"/>
  <c r="G126" i="8"/>
  <c r="G93" i="8"/>
  <c r="G83" i="8"/>
  <c r="G79" i="8"/>
  <c r="G75" i="8"/>
  <c r="G57" i="8"/>
  <c r="G59" i="8" s="1"/>
  <c r="G31" i="8"/>
  <c r="G27" i="8"/>
  <c r="G13" i="8"/>
  <c r="G8" i="8"/>
  <c r="G149" i="8"/>
  <c r="G135" i="8"/>
  <c r="G87" i="8"/>
  <c r="G12" i="8"/>
  <c r="G69" i="8"/>
  <c r="G55" i="8"/>
  <c r="G245" i="8"/>
  <c r="G241" i="8"/>
  <c r="G236" i="8"/>
  <c r="G214" i="8"/>
  <c r="G209" i="8"/>
  <c r="G204" i="8"/>
  <c r="G200" i="8"/>
  <c r="G196" i="8"/>
  <c r="G191" i="8"/>
  <c r="G186" i="8"/>
  <c r="G182" i="8"/>
  <c r="G178" i="8"/>
  <c r="G173" i="8"/>
  <c r="G168" i="8"/>
  <c r="G163" i="8"/>
  <c r="G121" i="8"/>
  <c r="G104" i="8"/>
  <c r="G105" i="8" s="1"/>
  <c r="G98" i="8"/>
  <c r="G70" i="8"/>
  <c r="G52" i="8"/>
  <c r="G48" i="8"/>
  <c r="G270" i="8"/>
  <c r="G271" i="8" s="1"/>
  <c r="G265" i="8"/>
  <c r="G261" i="8"/>
  <c r="G257" i="8"/>
  <c r="G253" i="8"/>
  <c r="G249" i="8"/>
  <c r="G231" i="8"/>
  <c r="G226" i="8"/>
  <c r="G222" i="8"/>
  <c r="G218" i="8"/>
  <c r="G117" i="8"/>
  <c r="G112" i="8"/>
  <c r="G108" i="8"/>
  <c r="G61" i="8"/>
  <c r="G44" i="8"/>
  <c r="G35" i="8"/>
  <c r="G22" i="8"/>
  <c r="G23" i="8" s="1"/>
  <c r="G129" i="8"/>
  <c r="G82" i="8"/>
  <c r="G244" i="8"/>
  <c r="G240" i="8"/>
  <c r="G235" i="8"/>
  <c r="G213" i="8"/>
  <c r="G208" i="8"/>
  <c r="G203" i="8"/>
  <c r="G199" i="8"/>
  <c r="G195" i="8"/>
  <c r="G190" i="8"/>
  <c r="G185" i="8"/>
  <c r="G181" i="8"/>
  <c r="G172" i="8"/>
  <c r="G167" i="8"/>
  <c r="G162" i="8"/>
  <c r="D274" i="8"/>
  <c r="E86" i="8" s="1"/>
  <c r="H86" i="8" s="1"/>
  <c r="G100" i="8"/>
  <c r="H279" i="14" l="1"/>
  <c r="E279" i="14"/>
  <c r="E282" i="13"/>
  <c r="G233" i="8"/>
  <c r="F72" i="8"/>
  <c r="G60" i="11"/>
  <c r="F181" i="11"/>
  <c r="H89" i="10"/>
  <c r="F100" i="8"/>
  <c r="G212" i="8"/>
  <c r="G131" i="8"/>
  <c r="G174" i="8"/>
  <c r="G157" i="8"/>
  <c r="G216" i="8"/>
  <c r="G15" i="8"/>
  <c r="G170" i="8"/>
  <c r="F15" i="8"/>
  <c r="F6" i="11"/>
  <c r="G217" i="12"/>
  <c r="F238" i="12"/>
  <c r="G244" i="12"/>
  <c r="G133" i="12"/>
  <c r="F168" i="12"/>
  <c r="G221" i="12"/>
  <c r="F105" i="12"/>
  <c r="G89" i="12"/>
  <c r="F283" i="12"/>
  <c r="G177" i="12"/>
  <c r="G198" i="12"/>
  <c r="F136" i="12"/>
  <c r="F17" i="12"/>
  <c r="F244" i="12"/>
  <c r="F133" i="12"/>
  <c r="F235" i="12"/>
  <c r="G235" i="12"/>
  <c r="G66" i="12"/>
  <c r="G252" i="12"/>
  <c r="F193" i="12"/>
  <c r="G96" i="12"/>
  <c r="G212" i="12"/>
  <c r="F173" i="12"/>
  <c r="G160" i="12"/>
  <c r="F125" i="12"/>
  <c r="G173" i="12"/>
  <c r="F118" i="12"/>
  <c r="F58" i="12"/>
  <c r="G13" i="12"/>
  <c r="G118" i="12"/>
  <c r="F40" i="12"/>
  <c r="G151" i="12"/>
  <c r="F212" i="12"/>
  <c r="G283" i="12"/>
  <c r="G58" i="12"/>
  <c r="F221" i="12"/>
  <c r="F198" i="12"/>
  <c r="F142" i="12"/>
  <c r="G105" i="12"/>
  <c r="G142" i="12"/>
  <c r="F36" i="12"/>
  <c r="F217" i="12"/>
  <c r="F252" i="12"/>
  <c r="G17" i="12"/>
  <c r="G61" i="12"/>
  <c r="F160" i="12"/>
  <c r="F96" i="12"/>
  <c r="F74" i="12"/>
  <c r="G74" i="12"/>
  <c r="G36" i="12"/>
  <c r="F280" i="12"/>
  <c r="G193" i="12"/>
  <c r="F66" i="12"/>
  <c r="G136" i="12"/>
  <c r="G280" i="12"/>
  <c r="G23" i="12"/>
  <c r="F89" i="12"/>
  <c r="F181" i="12"/>
  <c r="F61" i="12"/>
  <c r="F20" i="12"/>
  <c r="G125" i="12"/>
  <c r="F151" i="12"/>
  <c r="F13" i="12"/>
  <c r="G181" i="12"/>
  <c r="G168" i="12"/>
  <c r="E282" i="12"/>
  <c r="H282" i="12" s="1"/>
  <c r="E277" i="12"/>
  <c r="H277" i="12" s="1"/>
  <c r="E273" i="12"/>
  <c r="H273" i="12" s="1"/>
  <c r="E269" i="12"/>
  <c r="H269" i="12" s="1"/>
  <c r="E265" i="12"/>
  <c r="H265" i="12" s="1"/>
  <c r="E261" i="12"/>
  <c r="H261" i="12" s="1"/>
  <c r="E257" i="12"/>
  <c r="H257" i="12" s="1"/>
  <c r="E253" i="12"/>
  <c r="E248" i="12"/>
  <c r="H248" i="12" s="1"/>
  <c r="E243" i="12"/>
  <c r="H243" i="12" s="1"/>
  <c r="E239" i="12"/>
  <c r="E233" i="12"/>
  <c r="H233" i="12" s="1"/>
  <c r="E229" i="12"/>
  <c r="H229" i="12" s="1"/>
  <c r="E225" i="12"/>
  <c r="H225" i="12" s="1"/>
  <c r="E220" i="12"/>
  <c r="H220" i="12" s="1"/>
  <c r="E215" i="12"/>
  <c r="H215" i="12" s="1"/>
  <c r="E210" i="12"/>
  <c r="H210" i="12" s="1"/>
  <c r="E206" i="12"/>
  <c r="H206" i="12" s="1"/>
  <c r="E202" i="12"/>
  <c r="H202" i="12" s="1"/>
  <c r="E197" i="12"/>
  <c r="H197" i="12" s="1"/>
  <c r="E192" i="12"/>
  <c r="H192" i="12" s="1"/>
  <c r="E188" i="12"/>
  <c r="H188" i="12" s="1"/>
  <c r="E184" i="12"/>
  <c r="H184" i="12" s="1"/>
  <c r="E179" i="12"/>
  <c r="H179" i="12" s="1"/>
  <c r="E174" i="12"/>
  <c r="E169" i="12"/>
  <c r="E164" i="12"/>
  <c r="H164" i="12" s="1"/>
  <c r="E158" i="12"/>
  <c r="H158" i="12" s="1"/>
  <c r="E154" i="12"/>
  <c r="H154" i="12" s="1"/>
  <c r="E149" i="12"/>
  <c r="H149" i="12" s="1"/>
  <c r="E145" i="12"/>
  <c r="H145" i="12" s="1"/>
  <c r="E140" i="12"/>
  <c r="H140" i="12" s="1"/>
  <c r="E135" i="12"/>
  <c r="H135" i="12" s="1"/>
  <c r="E130" i="12"/>
  <c r="H130" i="12" s="1"/>
  <c r="E126" i="12"/>
  <c r="E121" i="12"/>
  <c r="H121" i="12" s="1"/>
  <c r="E116" i="12"/>
  <c r="H116" i="12" s="1"/>
  <c r="E112" i="12"/>
  <c r="H112" i="12" s="1"/>
  <c r="E108" i="12"/>
  <c r="E101" i="12"/>
  <c r="E94" i="12"/>
  <c r="H94" i="12" s="1"/>
  <c r="E88" i="12"/>
  <c r="H88" i="12" s="1"/>
  <c r="E84" i="12"/>
  <c r="H84" i="12" s="1"/>
  <c r="E79" i="12"/>
  <c r="H79" i="12" s="1"/>
  <c r="E75" i="12"/>
  <c r="E70" i="12"/>
  <c r="H70" i="12" s="1"/>
  <c r="E65" i="12"/>
  <c r="H65" i="12" s="1"/>
  <c r="E60" i="12"/>
  <c r="H60" i="12" s="1"/>
  <c r="E55" i="12"/>
  <c r="H55" i="12" s="1"/>
  <c r="E51" i="12"/>
  <c r="H51" i="12" s="1"/>
  <c r="E47" i="12"/>
  <c r="H47" i="12" s="1"/>
  <c r="E43" i="12"/>
  <c r="E37" i="12"/>
  <c r="E32" i="12"/>
  <c r="H32" i="12" s="1"/>
  <c r="E28" i="12"/>
  <c r="E21" i="12"/>
  <c r="E15" i="12"/>
  <c r="H15" i="12" s="1"/>
  <c r="E10" i="12"/>
  <c r="H10" i="12" s="1"/>
  <c r="E45" i="12"/>
  <c r="H45" i="12" s="1"/>
  <c r="E281" i="12"/>
  <c r="E276" i="12"/>
  <c r="H276" i="12" s="1"/>
  <c r="E272" i="12"/>
  <c r="H272" i="12" s="1"/>
  <c r="E268" i="12"/>
  <c r="H268" i="12" s="1"/>
  <c r="E264" i="12"/>
  <c r="H264" i="12" s="1"/>
  <c r="E260" i="12"/>
  <c r="H260" i="12" s="1"/>
  <c r="E256" i="12"/>
  <c r="H256" i="12" s="1"/>
  <c r="E251" i="12"/>
  <c r="H251" i="12" s="1"/>
  <c r="E247" i="12"/>
  <c r="H247" i="12" s="1"/>
  <c r="E242" i="12"/>
  <c r="H242" i="12" s="1"/>
  <c r="E237" i="12"/>
  <c r="H237" i="12" s="1"/>
  <c r="E232" i="12"/>
  <c r="H232" i="12" s="1"/>
  <c r="E228" i="12"/>
  <c r="H228" i="12" s="1"/>
  <c r="E224" i="12"/>
  <c r="H224" i="12" s="1"/>
  <c r="E219" i="12"/>
  <c r="H219" i="12" s="1"/>
  <c r="E214" i="12"/>
  <c r="H214" i="12" s="1"/>
  <c r="E209" i="12"/>
  <c r="H209" i="12" s="1"/>
  <c r="E205" i="12"/>
  <c r="H205" i="12" s="1"/>
  <c r="E201" i="12"/>
  <c r="H201" i="12" s="1"/>
  <c r="E196" i="12"/>
  <c r="H196" i="12" s="1"/>
  <c r="E191" i="12"/>
  <c r="H191" i="12" s="1"/>
  <c r="E187" i="12"/>
  <c r="H187" i="12" s="1"/>
  <c r="E183" i="12"/>
  <c r="H183" i="12" s="1"/>
  <c r="E178" i="12"/>
  <c r="E172" i="12"/>
  <c r="H172" i="12" s="1"/>
  <c r="E167" i="12"/>
  <c r="H167" i="12" s="1"/>
  <c r="E163" i="12"/>
  <c r="E157" i="12"/>
  <c r="H157" i="12" s="1"/>
  <c r="E153" i="12"/>
  <c r="H153" i="12" s="1"/>
  <c r="E148" i="12"/>
  <c r="H148" i="12" s="1"/>
  <c r="E144" i="12"/>
  <c r="H144" i="12" s="1"/>
  <c r="E139" i="12"/>
  <c r="H139" i="12" s="1"/>
  <c r="E134" i="12"/>
  <c r="E129" i="12"/>
  <c r="H129" i="12" s="1"/>
  <c r="E124" i="12"/>
  <c r="H124" i="12" s="1"/>
  <c r="E120" i="12"/>
  <c r="H120" i="12" s="1"/>
  <c r="E115" i="12"/>
  <c r="H115" i="12" s="1"/>
  <c r="E111" i="12"/>
  <c r="H111" i="12" s="1"/>
  <c r="E106" i="12"/>
  <c r="E99" i="12"/>
  <c r="E93" i="12"/>
  <c r="H93" i="12" s="1"/>
  <c r="E87" i="12"/>
  <c r="H87" i="12" s="1"/>
  <c r="E83" i="12"/>
  <c r="H83" i="12" s="1"/>
  <c r="E78" i="12"/>
  <c r="H78" i="12" s="1"/>
  <c r="E73" i="12"/>
  <c r="H73" i="12" s="1"/>
  <c r="E69" i="12"/>
  <c r="H69" i="12" s="1"/>
  <c r="E64" i="12"/>
  <c r="H64" i="12" s="1"/>
  <c r="E59" i="12"/>
  <c r="E54" i="12"/>
  <c r="H54" i="12" s="1"/>
  <c r="E50" i="12"/>
  <c r="H50" i="12" s="1"/>
  <c r="E46" i="12"/>
  <c r="H46" i="12" s="1"/>
  <c r="E41" i="12"/>
  <c r="E35" i="12"/>
  <c r="H35" i="12" s="1"/>
  <c r="E31" i="12"/>
  <c r="H31" i="12" s="1"/>
  <c r="E26" i="12"/>
  <c r="E19" i="12"/>
  <c r="H19" i="12" s="1"/>
  <c r="E14" i="12"/>
  <c r="E9" i="12"/>
  <c r="H9" i="12" s="1"/>
  <c r="E34" i="12"/>
  <c r="H34" i="12" s="1"/>
  <c r="E279" i="12"/>
  <c r="H279" i="12" s="1"/>
  <c r="E275" i="12"/>
  <c r="H275" i="12" s="1"/>
  <c r="E271" i="12"/>
  <c r="H271" i="12" s="1"/>
  <c r="E267" i="12"/>
  <c r="H267" i="12" s="1"/>
  <c r="E263" i="12"/>
  <c r="H263" i="12" s="1"/>
  <c r="E259" i="12"/>
  <c r="H259" i="12" s="1"/>
  <c r="E255" i="12"/>
  <c r="H255" i="12" s="1"/>
  <c r="E250" i="12"/>
  <c r="H250" i="12" s="1"/>
  <c r="E246" i="12"/>
  <c r="H246" i="12" s="1"/>
  <c r="E241" i="12"/>
  <c r="H241" i="12" s="1"/>
  <c r="E236" i="12"/>
  <c r="E231" i="12"/>
  <c r="H231" i="12" s="1"/>
  <c r="E227" i="12"/>
  <c r="H227" i="12" s="1"/>
  <c r="E223" i="12"/>
  <c r="H223" i="12" s="1"/>
  <c r="E218" i="12"/>
  <c r="E213" i="12"/>
  <c r="E208" i="12"/>
  <c r="H208" i="12" s="1"/>
  <c r="E204" i="12"/>
  <c r="H204" i="12" s="1"/>
  <c r="E200" i="12"/>
  <c r="H200" i="12" s="1"/>
  <c r="E195" i="12"/>
  <c r="H195" i="12" s="1"/>
  <c r="E190" i="12"/>
  <c r="H190" i="12" s="1"/>
  <c r="E186" i="12"/>
  <c r="H186" i="12" s="1"/>
  <c r="E182" i="12"/>
  <c r="E176" i="12"/>
  <c r="H176" i="12" s="1"/>
  <c r="E171" i="12"/>
  <c r="H171" i="12" s="1"/>
  <c r="E166" i="12"/>
  <c r="H166" i="12" s="1"/>
  <c r="E161" i="12"/>
  <c r="E156" i="12"/>
  <c r="H156" i="12" s="1"/>
  <c r="E152" i="12"/>
  <c r="E147" i="12"/>
  <c r="H147" i="12" s="1"/>
  <c r="E143" i="12"/>
  <c r="E138" i="12"/>
  <c r="H138" i="12" s="1"/>
  <c r="E132" i="12"/>
  <c r="H132" i="12" s="1"/>
  <c r="E128" i="12"/>
  <c r="H128" i="12" s="1"/>
  <c r="E123" i="12"/>
  <c r="H123" i="12" s="1"/>
  <c r="E119" i="12"/>
  <c r="E114" i="12"/>
  <c r="H114" i="12" s="1"/>
  <c r="E110" i="12"/>
  <c r="H110" i="12" s="1"/>
  <c r="E104" i="12"/>
  <c r="H104" i="12" s="1"/>
  <c r="E97" i="12"/>
  <c r="E92" i="12"/>
  <c r="E86" i="12"/>
  <c r="H86" i="12" s="1"/>
  <c r="E82" i="12"/>
  <c r="H82" i="12" s="1"/>
  <c r="E77" i="12"/>
  <c r="H77" i="12" s="1"/>
  <c r="E72" i="12"/>
  <c r="H72" i="12" s="1"/>
  <c r="E68" i="12"/>
  <c r="H68" i="12" s="1"/>
  <c r="E63" i="12"/>
  <c r="H63" i="12" s="1"/>
  <c r="E57" i="12"/>
  <c r="H57" i="12" s="1"/>
  <c r="E53" i="12"/>
  <c r="H53" i="12" s="1"/>
  <c r="E49" i="12"/>
  <c r="H49" i="12" s="1"/>
  <c r="E39" i="12"/>
  <c r="H39" i="12" s="1"/>
  <c r="E30" i="12"/>
  <c r="H30" i="12" s="1"/>
  <c r="E24" i="12"/>
  <c r="E18" i="12"/>
  <c r="E12" i="12"/>
  <c r="H12" i="12" s="1"/>
  <c r="E278" i="12"/>
  <c r="H278" i="12" s="1"/>
  <c r="E274" i="12"/>
  <c r="H274" i="12" s="1"/>
  <c r="E270" i="12"/>
  <c r="H270" i="12" s="1"/>
  <c r="E266" i="12"/>
  <c r="H266" i="12" s="1"/>
  <c r="E262" i="12"/>
  <c r="H262" i="12" s="1"/>
  <c r="E258" i="12"/>
  <c r="H258" i="12" s="1"/>
  <c r="E254" i="12"/>
  <c r="H254" i="12" s="1"/>
  <c r="E249" i="12"/>
  <c r="H249" i="12" s="1"/>
  <c r="E245" i="12"/>
  <c r="E240" i="12"/>
  <c r="H240" i="12" s="1"/>
  <c r="E234" i="12"/>
  <c r="H234" i="12" s="1"/>
  <c r="E230" i="12"/>
  <c r="H230" i="12" s="1"/>
  <c r="E226" i="12"/>
  <c r="H226" i="12" s="1"/>
  <c r="E222" i="12"/>
  <c r="E216" i="12"/>
  <c r="H216" i="12" s="1"/>
  <c r="E211" i="12"/>
  <c r="H211" i="12" s="1"/>
  <c r="E207" i="12"/>
  <c r="H207" i="12" s="1"/>
  <c r="E203" i="12"/>
  <c r="H203" i="12" s="1"/>
  <c r="E199" i="12"/>
  <c r="E194" i="12"/>
  <c r="E189" i="12"/>
  <c r="H189" i="12" s="1"/>
  <c r="E185" i="12"/>
  <c r="H185" i="12" s="1"/>
  <c r="E180" i="12"/>
  <c r="H180" i="12" s="1"/>
  <c r="E175" i="12"/>
  <c r="H175" i="12" s="1"/>
  <c r="E170" i="12"/>
  <c r="H170" i="12" s="1"/>
  <c r="E165" i="12"/>
  <c r="H165" i="12" s="1"/>
  <c r="E159" i="12"/>
  <c r="H159" i="12" s="1"/>
  <c r="E90" i="12"/>
  <c r="E76" i="12"/>
  <c r="H76" i="12" s="1"/>
  <c r="E62" i="12"/>
  <c r="E48" i="12"/>
  <c r="H48" i="12" s="1"/>
  <c r="E33" i="12"/>
  <c r="H33" i="12" s="1"/>
  <c r="E16" i="12"/>
  <c r="H16" i="12" s="1"/>
  <c r="E146" i="12"/>
  <c r="H146" i="12" s="1"/>
  <c r="E127" i="12"/>
  <c r="H127" i="12" s="1"/>
  <c r="E71" i="12"/>
  <c r="H71" i="12" s="1"/>
  <c r="E44" i="12"/>
  <c r="H44" i="12" s="1"/>
  <c r="E11" i="12"/>
  <c r="H11" i="12" s="1"/>
  <c r="E137" i="12"/>
  <c r="E38" i="12"/>
  <c r="H38" i="12" s="1"/>
  <c r="E109" i="12"/>
  <c r="H109" i="12" s="1"/>
  <c r="E95" i="12"/>
  <c r="H95" i="12" s="1"/>
  <c r="E113" i="12"/>
  <c r="H113" i="12" s="1"/>
  <c r="E85" i="12"/>
  <c r="H85" i="12" s="1"/>
  <c r="E56" i="12"/>
  <c r="H56" i="12" s="1"/>
  <c r="E29" i="12"/>
  <c r="H29" i="12" s="1"/>
  <c r="E8" i="12"/>
  <c r="E117" i="12"/>
  <c r="H117" i="12" s="1"/>
  <c r="E22" i="12"/>
  <c r="H22" i="12" s="1"/>
  <c r="E150" i="12"/>
  <c r="H150" i="12" s="1"/>
  <c r="E80" i="12"/>
  <c r="H80" i="12" s="1"/>
  <c r="E6" i="12"/>
  <c r="H6" i="12" s="1"/>
  <c r="E131" i="12"/>
  <c r="H131" i="12" s="1"/>
  <c r="E141" i="12"/>
  <c r="H141" i="12" s="1"/>
  <c r="E122" i="12"/>
  <c r="H122" i="12" s="1"/>
  <c r="E103" i="12"/>
  <c r="E67" i="12"/>
  <c r="E155" i="12"/>
  <c r="H155" i="12" s="1"/>
  <c r="E52" i="12"/>
  <c r="H52" i="12" s="1"/>
  <c r="D289" i="12"/>
  <c r="E5" i="12"/>
  <c r="F217" i="11"/>
  <c r="G198" i="11"/>
  <c r="F238" i="11"/>
  <c r="F105" i="11"/>
  <c r="G221" i="11"/>
  <c r="G217" i="11"/>
  <c r="G142" i="11"/>
  <c r="G88" i="11"/>
  <c r="F173" i="11"/>
  <c r="F95" i="11"/>
  <c r="G102" i="11"/>
  <c r="F212" i="11"/>
  <c r="F133" i="11"/>
  <c r="G19" i="11"/>
  <c r="F235" i="11"/>
  <c r="F102" i="11"/>
  <c r="F19" i="11"/>
  <c r="F39" i="11"/>
  <c r="F16" i="11"/>
  <c r="F73" i="11"/>
  <c r="F12" i="11"/>
  <c r="F244" i="11"/>
  <c r="F160" i="11"/>
  <c r="G212" i="11"/>
  <c r="G105" i="11"/>
  <c r="F142" i="11"/>
  <c r="G6" i="11"/>
  <c r="F57" i="11"/>
  <c r="G279" i="11"/>
  <c r="G39" i="11"/>
  <c r="F168" i="11"/>
  <c r="G57" i="11"/>
  <c r="G151" i="11"/>
  <c r="F252" i="11"/>
  <c r="F65" i="11"/>
  <c r="F118" i="11"/>
  <c r="F35" i="11"/>
  <c r="G16" i="11"/>
  <c r="F193" i="11"/>
  <c r="G244" i="11"/>
  <c r="G181" i="11"/>
  <c r="G95" i="11"/>
  <c r="F125" i="11"/>
  <c r="F60" i="11"/>
  <c r="G235" i="11"/>
  <c r="G65" i="11"/>
  <c r="G35" i="11"/>
  <c r="G22" i="11"/>
  <c r="G168" i="11"/>
  <c r="F136" i="11"/>
  <c r="F88" i="11"/>
  <c r="G238" i="11"/>
  <c r="G193" i="11"/>
  <c r="G177" i="11"/>
  <c r="F177" i="11"/>
  <c r="G12" i="11"/>
  <c r="G160" i="11"/>
  <c r="G252" i="11"/>
  <c r="G125" i="11"/>
  <c r="G173" i="11"/>
  <c r="G133" i="11"/>
  <c r="G118" i="11"/>
  <c r="F279" i="11"/>
  <c r="F151" i="11"/>
  <c r="F221" i="11"/>
  <c r="F198" i="11"/>
  <c r="G136" i="11"/>
  <c r="G73" i="11"/>
  <c r="D289" i="11"/>
  <c r="E277" i="11"/>
  <c r="H277" i="11" s="1"/>
  <c r="E273" i="11"/>
  <c r="H273" i="11" s="1"/>
  <c r="E269" i="11"/>
  <c r="H269" i="11" s="1"/>
  <c r="E265" i="11"/>
  <c r="H265" i="11" s="1"/>
  <c r="E261" i="11"/>
  <c r="H261" i="11" s="1"/>
  <c r="E257" i="11"/>
  <c r="H257" i="11" s="1"/>
  <c r="E253" i="11"/>
  <c r="E248" i="11"/>
  <c r="H248" i="11" s="1"/>
  <c r="E243" i="11"/>
  <c r="H243" i="11" s="1"/>
  <c r="E239" i="11"/>
  <c r="E233" i="11"/>
  <c r="H233" i="11" s="1"/>
  <c r="E229" i="11"/>
  <c r="H229" i="11" s="1"/>
  <c r="E225" i="11"/>
  <c r="H225" i="11" s="1"/>
  <c r="E220" i="11"/>
  <c r="H220" i="11" s="1"/>
  <c r="E215" i="11"/>
  <c r="H215" i="11" s="1"/>
  <c r="E210" i="11"/>
  <c r="H210" i="11" s="1"/>
  <c r="E206" i="11"/>
  <c r="H206" i="11" s="1"/>
  <c r="E202" i="11"/>
  <c r="H202" i="11" s="1"/>
  <c r="E197" i="11"/>
  <c r="H197" i="11" s="1"/>
  <c r="E192" i="11"/>
  <c r="H192" i="11" s="1"/>
  <c r="E188" i="11"/>
  <c r="H188" i="11" s="1"/>
  <c r="E184" i="11"/>
  <c r="H184" i="11" s="1"/>
  <c r="E179" i="11"/>
  <c r="H179" i="11" s="1"/>
  <c r="E174" i="11"/>
  <c r="E169" i="11"/>
  <c r="E164" i="11"/>
  <c r="H164" i="11" s="1"/>
  <c r="E158" i="11"/>
  <c r="H158" i="11" s="1"/>
  <c r="E154" i="11"/>
  <c r="H154" i="11" s="1"/>
  <c r="E149" i="11"/>
  <c r="H149" i="11" s="1"/>
  <c r="E145" i="11"/>
  <c r="H145" i="11" s="1"/>
  <c r="E140" i="11"/>
  <c r="H140" i="11" s="1"/>
  <c r="E135" i="11"/>
  <c r="H135" i="11" s="1"/>
  <c r="E130" i="11"/>
  <c r="H130" i="11" s="1"/>
  <c r="E126" i="11"/>
  <c r="E121" i="11"/>
  <c r="H121" i="11" s="1"/>
  <c r="E116" i="11"/>
  <c r="H116" i="11" s="1"/>
  <c r="E112" i="11"/>
  <c r="H112" i="11" s="1"/>
  <c r="E108" i="11"/>
  <c r="E101" i="11"/>
  <c r="H101" i="11" s="1"/>
  <c r="E94" i="11"/>
  <c r="H94" i="11" s="1"/>
  <c r="E89" i="11"/>
  <c r="E84" i="11"/>
  <c r="H84" i="11" s="1"/>
  <c r="E80" i="11"/>
  <c r="H80" i="11" s="1"/>
  <c r="E75" i="11"/>
  <c r="H75" i="11" s="1"/>
  <c r="E70" i="11"/>
  <c r="H70" i="11" s="1"/>
  <c r="E66" i="11"/>
  <c r="E61" i="11"/>
  <c r="E55" i="11"/>
  <c r="H55" i="11" s="1"/>
  <c r="E51" i="11"/>
  <c r="H51" i="11" s="1"/>
  <c r="E47" i="11"/>
  <c r="H47" i="11" s="1"/>
  <c r="E43" i="11"/>
  <c r="H43" i="11" s="1"/>
  <c r="E37" i="11"/>
  <c r="H37" i="11" s="1"/>
  <c r="E32" i="11"/>
  <c r="H32" i="11" s="1"/>
  <c r="E28" i="11"/>
  <c r="H28" i="11" s="1"/>
  <c r="E21" i="11"/>
  <c r="H21" i="11" s="1"/>
  <c r="E15" i="11"/>
  <c r="H15" i="11" s="1"/>
  <c r="E10" i="11"/>
  <c r="H10" i="11" s="1"/>
  <c r="E5" i="11"/>
  <c r="H5" i="11" s="1"/>
  <c r="E30" i="11"/>
  <c r="H30" i="11" s="1"/>
  <c r="E281" i="11"/>
  <c r="H281" i="11" s="1"/>
  <c r="E276" i="11"/>
  <c r="H276" i="11" s="1"/>
  <c r="E272" i="11"/>
  <c r="H272" i="11" s="1"/>
  <c r="E268" i="11"/>
  <c r="H268" i="11" s="1"/>
  <c r="E264" i="11"/>
  <c r="H264" i="11" s="1"/>
  <c r="E260" i="11"/>
  <c r="H260" i="11" s="1"/>
  <c r="E256" i="11"/>
  <c r="H256" i="11" s="1"/>
  <c r="E251" i="11"/>
  <c r="H251" i="11" s="1"/>
  <c r="E247" i="11"/>
  <c r="H247" i="11" s="1"/>
  <c r="E242" i="11"/>
  <c r="H242" i="11" s="1"/>
  <c r="E237" i="11"/>
  <c r="H237" i="11" s="1"/>
  <c r="E232" i="11"/>
  <c r="H232" i="11" s="1"/>
  <c r="E228" i="11"/>
  <c r="H228" i="11" s="1"/>
  <c r="E224" i="11"/>
  <c r="H224" i="11" s="1"/>
  <c r="E219" i="11"/>
  <c r="H219" i="11" s="1"/>
  <c r="E214" i="11"/>
  <c r="H214" i="11" s="1"/>
  <c r="E209" i="11"/>
  <c r="H209" i="11" s="1"/>
  <c r="E205" i="11"/>
  <c r="H205" i="11" s="1"/>
  <c r="E201" i="11"/>
  <c r="H201" i="11" s="1"/>
  <c r="E196" i="11"/>
  <c r="H196" i="11" s="1"/>
  <c r="E191" i="11"/>
  <c r="H191" i="11" s="1"/>
  <c r="E187" i="11"/>
  <c r="H187" i="11" s="1"/>
  <c r="E183" i="11"/>
  <c r="H183" i="11" s="1"/>
  <c r="E178" i="11"/>
  <c r="E172" i="11"/>
  <c r="H172" i="11" s="1"/>
  <c r="E167" i="11"/>
  <c r="H167" i="11" s="1"/>
  <c r="E163" i="11"/>
  <c r="E157" i="11"/>
  <c r="H157" i="11" s="1"/>
  <c r="E153" i="11"/>
  <c r="H153" i="11" s="1"/>
  <c r="E148" i="11"/>
  <c r="H148" i="11" s="1"/>
  <c r="E144" i="11"/>
  <c r="H144" i="11" s="1"/>
  <c r="E139" i="11"/>
  <c r="H139" i="11" s="1"/>
  <c r="E134" i="11"/>
  <c r="E129" i="11"/>
  <c r="H129" i="11" s="1"/>
  <c r="E124" i="11"/>
  <c r="H124" i="11" s="1"/>
  <c r="E120" i="11"/>
  <c r="H120" i="11" s="1"/>
  <c r="E115" i="11"/>
  <c r="H115" i="11" s="1"/>
  <c r="E111" i="11"/>
  <c r="H111" i="11" s="1"/>
  <c r="E106" i="11"/>
  <c r="E100" i="11"/>
  <c r="E93" i="11"/>
  <c r="H93" i="11" s="1"/>
  <c r="E87" i="11"/>
  <c r="H87" i="11" s="1"/>
  <c r="E83" i="11"/>
  <c r="H83" i="11" s="1"/>
  <c r="E78" i="11"/>
  <c r="H78" i="11" s="1"/>
  <c r="E74" i="11"/>
  <c r="E69" i="11"/>
  <c r="H69" i="11" s="1"/>
  <c r="E64" i="11"/>
  <c r="H64" i="11" s="1"/>
  <c r="E59" i="11"/>
  <c r="H59" i="11" s="1"/>
  <c r="E54" i="11"/>
  <c r="H54" i="11" s="1"/>
  <c r="E50" i="11"/>
  <c r="H50" i="11" s="1"/>
  <c r="E46" i="11"/>
  <c r="H46" i="11" s="1"/>
  <c r="E42" i="11"/>
  <c r="E36" i="11"/>
  <c r="E31" i="11"/>
  <c r="H31" i="11" s="1"/>
  <c r="E27" i="11"/>
  <c r="E20" i="11"/>
  <c r="E14" i="11"/>
  <c r="H14" i="11" s="1"/>
  <c r="E9" i="11"/>
  <c r="H9" i="11" s="1"/>
  <c r="E4" i="11"/>
  <c r="E72" i="11"/>
  <c r="H72" i="11" s="1"/>
  <c r="E34" i="11"/>
  <c r="H34" i="11" s="1"/>
  <c r="E13" i="11"/>
  <c r="E23" i="11"/>
  <c r="E82" i="11"/>
  <c r="H82" i="11" s="1"/>
  <c r="E45" i="11"/>
  <c r="H45" i="11" s="1"/>
  <c r="E25" i="11"/>
  <c r="E8" i="11"/>
  <c r="H8" i="11" s="1"/>
  <c r="E17" i="11"/>
  <c r="E280" i="11"/>
  <c r="E275" i="11"/>
  <c r="H275" i="11" s="1"/>
  <c r="E271" i="11"/>
  <c r="H271" i="11" s="1"/>
  <c r="E267" i="11"/>
  <c r="H267" i="11" s="1"/>
  <c r="E263" i="11"/>
  <c r="H263" i="11" s="1"/>
  <c r="E259" i="11"/>
  <c r="H259" i="11" s="1"/>
  <c r="E255" i="11"/>
  <c r="H255" i="11" s="1"/>
  <c r="E250" i="11"/>
  <c r="H250" i="11" s="1"/>
  <c r="E246" i="11"/>
  <c r="H246" i="11" s="1"/>
  <c r="E241" i="11"/>
  <c r="H241" i="11" s="1"/>
  <c r="E236" i="11"/>
  <c r="E231" i="11"/>
  <c r="H231" i="11" s="1"/>
  <c r="E227" i="11"/>
  <c r="H227" i="11" s="1"/>
  <c r="E223" i="11"/>
  <c r="H223" i="11" s="1"/>
  <c r="E218" i="11"/>
  <c r="E213" i="11"/>
  <c r="E208" i="11"/>
  <c r="H208" i="11" s="1"/>
  <c r="E204" i="11"/>
  <c r="H204" i="11" s="1"/>
  <c r="E200" i="11"/>
  <c r="H200" i="11" s="1"/>
  <c r="E195" i="11"/>
  <c r="H195" i="11" s="1"/>
  <c r="E190" i="11"/>
  <c r="H190" i="11" s="1"/>
  <c r="E186" i="11"/>
  <c r="H186" i="11" s="1"/>
  <c r="E182" i="11"/>
  <c r="E176" i="11"/>
  <c r="H176" i="11" s="1"/>
  <c r="E171" i="11"/>
  <c r="H171" i="11" s="1"/>
  <c r="E166" i="11"/>
  <c r="H166" i="11" s="1"/>
  <c r="E161" i="11"/>
  <c r="E156" i="11"/>
  <c r="H156" i="11" s="1"/>
  <c r="E152" i="11"/>
  <c r="E147" i="11"/>
  <c r="H147" i="11" s="1"/>
  <c r="E143" i="11"/>
  <c r="E138" i="11"/>
  <c r="H138" i="11" s="1"/>
  <c r="E132" i="11"/>
  <c r="H132" i="11" s="1"/>
  <c r="E128" i="11"/>
  <c r="H128" i="11" s="1"/>
  <c r="E123" i="11"/>
  <c r="H123" i="11" s="1"/>
  <c r="E119" i="11"/>
  <c r="E114" i="11"/>
  <c r="H114" i="11" s="1"/>
  <c r="E110" i="11"/>
  <c r="H110" i="11" s="1"/>
  <c r="E104" i="11"/>
  <c r="H104" i="11" s="1"/>
  <c r="E98" i="11"/>
  <c r="E92" i="11"/>
  <c r="H92" i="11" s="1"/>
  <c r="E86" i="11"/>
  <c r="H86" i="11" s="1"/>
  <c r="E77" i="11"/>
  <c r="H77" i="11" s="1"/>
  <c r="E68" i="11"/>
  <c r="H68" i="11" s="1"/>
  <c r="E63" i="11"/>
  <c r="H63" i="11" s="1"/>
  <c r="E58" i="11"/>
  <c r="E53" i="11"/>
  <c r="H53" i="11" s="1"/>
  <c r="E49" i="11"/>
  <c r="H49" i="11" s="1"/>
  <c r="E40" i="11"/>
  <c r="E18" i="11"/>
  <c r="H18" i="11" s="1"/>
  <c r="E278" i="11"/>
  <c r="H278" i="11" s="1"/>
  <c r="E274" i="11"/>
  <c r="H274" i="11" s="1"/>
  <c r="E270" i="11"/>
  <c r="H270" i="11" s="1"/>
  <c r="E266" i="11"/>
  <c r="H266" i="11" s="1"/>
  <c r="E262" i="11"/>
  <c r="H262" i="11" s="1"/>
  <c r="E258" i="11"/>
  <c r="H258" i="11" s="1"/>
  <c r="E254" i="11"/>
  <c r="H254" i="11" s="1"/>
  <c r="E249" i="11"/>
  <c r="H249" i="11" s="1"/>
  <c r="E245" i="11"/>
  <c r="E240" i="11"/>
  <c r="H240" i="11" s="1"/>
  <c r="E234" i="11"/>
  <c r="H234" i="11" s="1"/>
  <c r="E230" i="11"/>
  <c r="H230" i="11" s="1"/>
  <c r="E226" i="11"/>
  <c r="H226" i="11" s="1"/>
  <c r="E222" i="11"/>
  <c r="E216" i="11"/>
  <c r="H216" i="11" s="1"/>
  <c r="E211" i="11"/>
  <c r="H211" i="11" s="1"/>
  <c r="E207" i="11"/>
  <c r="H207" i="11" s="1"/>
  <c r="E203" i="11"/>
  <c r="H203" i="11" s="1"/>
  <c r="E199" i="11"/>
  <c r="E194" i="11"/>
  <c r="E189" i="11"/>
  <c r="H189" i="11" s="1"/>
  <c r="E185" i="11"/>
  <c r="H185" i="11" s="1"/>
  <c r="E180" i="11"/>
  <c r="H180" i="11" s="1"/>
  <c r="E175" i="11"/>
  <c r="H175" i="11" s="1"/>
  <c r="E170" i="11"/>
  <c r="H170" i="11" s="1"/>
  <c r="E165" i="11"/>
  <c r="H165" i="11" s="1"/>
  <c r="E159" i="11"/>
  <c r="H159" i="11" s="1"/>
  <c r="E155" i="11"/>
  <c r="H155" i="11" s="1"/>
  <c r="E150" i="11"/>
  <c r="H150" i="11" s="1"/>
  <c r="E146" i="11"/>
  <c r="H146" i="11" s="1"/>
  <c r="E141" i="11"/>
  <c r="H141" i="11" s="1"/>
  <c r="E137" i="11"/>
  <c r="E131" i="11"/>
  <c r="H131" i="11" s="1"/>
  <c r="E127" i="11"/>
  <c r="H127" i="11" s="1"/>
  <c r="E122" i="11"/>
  <c r="H122" i="11" s="1"/>
  <c r="E117" i="11"/>
  <c r="H117" i="11" s="1"/>
  <c r="E113" i="11"/>
  <c r="H113" i="11" s="1"/>
  <c r="E109" i="11"/>
  <c r="H109" i="11" s="1"/>
  <c r="E103" i="11"/>
  <c r="E96" i="11"/>
  <c r="E91" i="11"/>
  <c r="E85" i="11"/>
  <c r="H85" i="11" s="1"/>
  <c r="E81" i="11"/>
  <c r="H81" i="11" s="1"/>
  <c r="E76" i="11"/>
  <c r="H76" i="11" s="1"/>
  <c r="E71" i="11"/>
  <c r="H71" i="11" s="1"/>
  <c r="E67" i="11"/>
  <c r="H67" i="11" s="1"/>
  <c r="E62" i="11"/>
  <c r="H62" i="11" s="1"/>
  <c r="E56" i="11"/>
  <c r="H56" i="11" s="1"/>
  <c r="E52" i="11"/>
  <c r="H52" i="11" s="1"/>
  <c r="E48" i="11"/>
  <c r="H48" i="11" s="1"/>
  <c r="E44" i="11"/>
  <c r="H44" i="11" s="1"/>
  <c r="E38" i="11"/>
  <c r="H38" i="11" s="1"/>
  <c r="E33" i="11"/>
  <c r="H33" i="11" s="1"/>
  <c r="E29" i="11"/>
  <c r="H29" i="11" s="1"/>
  <c r="E11" i="11"/>
  <c r="H11" i="11" s="1"/>
  <c r="E7" i="11"/>
  <c r="F194" i="8"/>
  <c r="F11" i="8"/>
  <c r="G64" i="8"/>
  <c r="G6" i="8"/>
  <c r="G18" i="8"/>
  <c r="G279" i="10"/>
  <c r="E279" i="10"/>
  <c r="H19" i="10"/>
  <c r="H177" i="10"/>
  <c r="F279" i="10"/>
  <c r="H211" i="10"/>
  <c r="H119" i="10"/>
  <c r="H106" i="10"/>
  <c r="H65" i="10"/>
  <c r="H73" i="10"/>
  <c r="H142" i="10"/>
  <c r="H243" i="10"/>
  <c r="H193" i="10"/>
  <c r="H35" i="10"/>
  <c r="H60" i="10"/>
  <c r="H126" i="10"/>
  <c r="H220" i="10"/>
  <c r="H198" i="10"/>
  <c r="H234" i="10"/>
  <c r="H237" i="10"/>
  <c r="H275" i="10"/>
  <c r="H168" i="10"/>
  <c r="H251" i="10"/>
  <c r="H151" i="10"/>
  <c r="H57" i="10"/>
  <c r="H278" i="10"/>
  <c r="H39" i="10"/>
  <c r="H173" i="10"/>
  <c r="H134" i="10"/>
  <c r="H22" i="10"/>
  <c r="H181" i="10"/>
  <c r="H96" i="10"/>
  <c r="H216" i="10"/>
  <c r="H160" i="10"/>
  <c r="H6" i="10"/>
  <c r="H12" i="10"/>
  <c r="H16" i="10"/>
  <c r="F88" i="8"/>
  <c r="G116" i="8"/>
  <c r="G95" i="8"/>
  <c r="G148" i="8"/>
  <c r="F139" i="8"/>
  <c r="F230" i="8"/>
  <c r="F233" i="8"/>
  <c r="F34" i="8"/>
  <c r="G56" i="8"/>
  <c r="F103" i="8"/>
  <c r="F177" i="8"/>
  <c r="F189" i="8"/>
  <c r="G123" i="8"/>
  <c r="F207" i="8"/>
  <c r="F18" i="8"/>
  <c r="F216" i="8"/>
  <c r="F56" i="8"/>
  <c r="F268" i="8"/>
  <c r="F165" i="8"/>
  <c r="F95" i="8"/>
  <c r="F116" i="8"/>
  <c r="G207" i="8"/>
  <c r="G189" i="8"/>
  <c r="G88" i="8"/>
  <c r="G11" i="8"/>
  <c r="G103" i="8"/>
  <c r="G139" i="8"/>
  <c r="F157" i="8"/>
  <c r="F246" i="8"/>
  <c r="F131" i="8"/>
  <c r="F271" i="8"/>
  <c r="D277" i="8"/>
  <c r="E244" i="8"/>
  <c r="H244" i="8" s="1"/>
  <c r="E240" i="8"/>
  <c r="E235" i="8"/>
  <c r="H235" i="8" s="1"/>
  <c r="E213" i="8"/>
  <c r="E208" i="8"/>
  <c r="E203" i="8"/>
  <c r="H203" i="8" s="1"/>
  <c r="E199" i="8"/>
  <c r="H199" i="8" s="1"/>
  <c r="E195" i="8"/>
  <c r="E190" i="8"/>
  <c r="E185" i="8"/>
  <c r="E181" i="8"/>
  <c r="H181" i="8" s="1"/>
  <c r="E172" i="8"/>
  <c r="H172" i="8" s="1"/>
  <c r="E167" i="8"/>
  <c r="H167" i="8" s="1"/>
  <c r="E162" i="8"/>
  <c r="H162" i="8" s="1"/>
  <c r="E102" i="8"/>
  <c r="E69" i="8"/>
  <c r="H69" i="8" s="1"/>
  <c r="E65" i="8"/>
  <c r="E55" i="8"/>
  <c r="H55" i="8" s="1"/>
  <c r="E51" i="8"/>
  <c r="H51" i="8" s="1"/>
  <c r="E47" i="8"/>
  <c r="H47" i="8" s="1"/>
  <c r="E39" i="8"/>
  <c r="E200" i="8"/>
  <c r="H200" i="8" s="1"/>
  <c r="E186" i="8"/>
  <c r="H186" i="8" s="1"/>
  <c r="E168" i="8"/>
  <c r="H168" i="8" s="1"/>
  <c r="E121" i="8"/>
  <c r="H121" i="8" s="1"/>
  <c r="E112" i="8"/>
  <c r="H112" i="8" s="1"/>
  <c r="E61" i="8"/>
  <c r="H61" i="8" s="1"/>
  <c r="E269" i="8"/>
  <c r="E264" i="8"/>
  <c r="H264" i="8" s="1"/>
  <c r="E260" i="8"/>
  <c r="H260" i="8" s="1"/>
  <c r="E256" i="8"/>
  <c r="H256" i="8" s="1"/>
  <c r="E252" i="8"/>
  <c r="H252" i="8" s="1"/>
  <c r="E248" i="8"/>
  <c r="H248" i="8" s="1"/>
  <c r="E229" i="8"/>
  <c r="H229" i="8" s="1"/>
  <c r="E225" i="8"/>
  <c r="H225" i="8" s="1"/>
  <c r="E221" i="8"/>
  <c r="H221" i="8" s="1"/>
  <c r="E217" i="8"/>
  <c r="E120" i="8"/>
  <c r="H120" i="8" s="1"/>
  <c r="E115" i="8"/>
  <c r="H115" i="8" s="1"/>
  <c r="E111" i="8"/>
  <c r="H111" i="8" s="1"/>
  <c r="E107" i="8"/>
  <c r="H107" i="8" s="1"/>
  <c r="E60" i="8"/>
  <c r="E43" i="8"/>
  <c r="H43" i="8" s="1"/>
  <c r="E33" i="8"/>
  <c r="H33" i="8" s="1"/>
  <c r="E245" i="8"/>
  <c r="H245" i="8" s="1"/>
  <c r="E176" i="8"/>
  <c r="H176" i="8" s="1"/>
  <c r="E156" i="8"/>
  <c r="H156" i="8" s="1"/>
  <c r="E152" i="8"/>
  <c r="H152" i="8" s="1"/>
  <c r="E147" i="8"/>
  <c r="H147" i="8" s="1"/>
  <c r="E143" i="8"/>
  <c r="H143" i="8" s="1"/>
  <c r="E138" i="8"/>
  <c r="H138" i="8" s="1"/>
  <c r="E134" i="8"/>
  <c r="H134" i="8" s="1"/>
  <c r="E128" i="8"/>
  <c r="H128" i="8" s="1"/>
  <c r="E124" i="8"/>
  <c r="E96" i="8"/>
  <c r="E91" i="8"/>
  <c r="E85" i="8"/>
  <c r="H85" i="8" s="1"/>
  <c r="E81" i="8"/>
  <c r="H81" i="8" s="1"/>
  <c r="E77" i="8"/>
  <c r="H77" i="8" s="1"/>
  <c r="E73" i="8"/>
  <c r="E29" i="8"/>
  <c r="H29" i="8" s="1"/>
  <c r="E20" i="8"/>
  <c r="E16" i="8"/>
  <c r="E10" i="8"/>
  <c r="H10" i="8" s="1"/>
  <c r="E243" i="8"/>
  <c r="H243" i="8" s="1"/>
  <c r="E238" i="8"/>
  <c r="H238" i="8" s="1"/>
  <c r="E234" i="8"/>
  <c r="E211" i="8"/>
  <c r="H211" i="8" s="1"/>
  <c r="E206" i="8"/>
  <c r="H206" i="8" s="1"/>
  <c r="E202" i="8"/>
  <c r="H202" i="8" s="1"/>
  <c r="E198" i="8"/>
  <c r="H198" i="8" s="1"/>
  <c r="E193" i="8"/>
  <c r="H193" i="8" s="1"/>
  <c r="E188" i="8"/>
  <c r="H188" i="8" s="1"/>
  <c r="E184" i="8"/>
  <c r="H184" i="8" s="1"/>
  <c r="E180" i="8"/>
  <c r="H180" i="8" s="1"/>
  <c r="E171" i="8"/>
  <c r="E166" i="8"/>
  <c r="E161" i="8"/>
  <c r="H161" i="8" s="1"/>
  <c r="E101" i="8"/>
  <c r="H101" i="8" s="1"/>
  <c r="E68" i="8"/>
  <c r="H68" i="8" s="1"/>
  <c r="E54" i="8"/>
  <c r="H54" i="8" s="1"/>
  <c r="E50" i="8"/>
  <c r="H50" i="8" s="1"/>
  <c r="E267" i="8"/>
  <c r="H267" i="8" s="1"/>
  <c r="E263" i="8"/>
  <c r="H263" i="8" s="1"/>
  <c r="E259" i="8"/>
  <c r="H259" i="8" s="1"/>
  <c r="E255" i="8"/>
  <c r="H255" i="8" s="1"/>
  <c r="E251" i="8"/>
  <c r="H251" i="8" s="1"/>
  <c r="E247" i="8"/>
  <c r="E228" i="8"/>
  <c r="H228" i="8" s="1"/>
  <c r="E224" i="8"/>
  <c r="H224" i="8" s="1"/>
  <c r="E220" i="8"/>
  <c r="H220" i="8" s="1"/>
  <c r="E119" i="8"/>
  <c r="H119" i="8" s="1"/>
  <c r="E114" i="8"/>
  <c r="H114" i="8" s="1"/>
  <c r="E110" i="8"/>
  <c r="H110" i="8" s="1"/>
  <c r="E106" i="8"/>
  <c r="E63" i="8"/>
  <c r="H63" i="8" s="1"/>
  <c r="E46" i="8"/>
  <c r="H46" i="8" s="1"/>
  <c r="E42" i="8"/>
  <c r="H42" i="8" s="1"/>
  <c r="E37" i="8"/>
  <c r="H37" i="8" s="1"/>
  <c r="E32" i="8"/>
  <c r="H32" i="8" s="1"/>
  <c r="E24" i="8"/>
  <c r="E5" i="8"/>
  <c r="H5" i="8" s="1"/>
  <c r="E62" i="8"/>
  <c r="H62" i="8" s="1"/>
  <c r="E4" i="8"/>
  <c r="E241" i="8"/>
  <c r="H241" i="8" s="1"/>
  <c r="E209" i="8"/>
  <c r="H209" i="8" s="1"/>
  <c r="E196" i="8"/>
  <c r="H196" i="8" s="1"/>
  <c r="E178" i="8"/>
  <c r="E163" i="8"/>
  <c r="H163" i="8" s="1"/>
  <c r="E98" i="8"/>
  <c r="H98" i="8" s="1"/>
  <c r="E66" i="8"/>
  <c r="H66" i="8" s="1"/>
  <c r="E48" i="8"/>
  <c r="H48" i="8" s="1"/>
  <c r="E175" i="8"/>
  <c r="E155" i="8"/>
  <c r="H155" i="8" s="1"/>
  <c r="E151" i="8"/>
  <c r="H151" i="8" s="1"/>
  <c r="E146" i="8"/>
  <c r="H146" i="8" s="1"/>
  <c r="E142" i="8"/>
  <c r="H142" i="8" s="1"/>
  <c r="E137" i="8"/>
  <c r="H137" i="8" s="1"/>
  <c r="E132" i="8"/>
  <c r="E127" i="8"/>
  <c r="H127" i="8" s="1"/>
  <c r="E94" i="8"/>
  <c r="H94" i="8" s="1"/>
  <c r="E84" i="8"/>
  <c r="H84" i="8" s="1"/>
  <c r="E80" i="8"/>
  <c r="H80" i="8" s="1"/>
  <c r="E76" i="8"/>
  <c r="H76" i="8" s="1"/>
  <c r="E58" i="8"/>
  <c r="H58" i="8" s="1"/>
  <c r="E28" i="8"/>
  <c r="H28" i="8" s="1"/>
  <c r="E19" i="8"/>
  <c r="H19" i="8" s="1"/>
  <c r="E14" i="8"/>
  <c r="H14" i="8" s="1"/>
  <c r="E9" i="8"/>
  <c r="H9" i="8" s="1"/>
  <c r="E242" i="8"/>
  <c r="H242" i="8" s="1"/>
  <c r="E237" i="8"/>
  <c r="H237" i="8" s="1"/>
  <c r="E215" i="8"/>
  <c r="H215" i="8" s="1"/>
  <c r="E210" i="8"/>
  <c r="H210" i="8" s="1"/>
  <c r="E205" i="8"/>
  <c r="H205" i="8" s="1"/>
  <c r="E201" i="8"/>
  <c r="H201" i="8" s="1"/>
  <c r="E197" i="8"/>
  <c r="H197" i="8" s="1"/>
  <c r="E192" i="8"/>
  <c r="H192" i="8" s="1"/>
  <c r="E187" i="8"/>
  <c r="H187" i="8" s="1"/>
  <c r="E183" i="8"/>
  <c r="H183" i="8" s="1"/>
  <c r="E179" i="8"/>
  <c r="H179" i="8" s="1"/>
  <c r="E169" i="8"/>
  <c r="H169" i="8" s="1"/>
  <c r="E164" i="8"/>
  <c r="H164" i="8" s="1"/>
  <c r="E160" i="8"/>
  <c r="E122" i="8"/>
  <c r="E99" i="8"/>
  <c r="E71" i="8"/>
  <c r="H71" i="8" s="1"/>
  <c r="E67" i="8"/>
  <c r="H67" i="8" s="1"/>
  <c r="E53" i="8"/>
  <c r="H53" i="8" s="1"/>
  <c r="E49" i="8"/>
  <c r="H49" i="8" s="1"/>
  <c r="E36" i="8"/>
  <c r="H36" i="8" s="1"/>
  <c r="E236" i="8"/>
  <c r="H236" i="8" s="1"/>
  <c r="E214" i="8"/>
  <c r="H214" i="8" s="1"/>
  <c r="E204" i="8"/>
  <c r="H204" i="8" s="1"/>
  <c r="E191" i="8"/>
  <c r="H191" i="8" s="1"/>
  <c r="E173" i="8"/>
  <c r="H173" i="8" s="1"/>
  <c r="E70" i="8"/>
  <c r="H70" i="8" s="1"/>
  <c r="E52" i="8"/>
  <c r="H52" i="8" s="1"/>
  <c r="E108" i="8"/>
  <c r="H108" i="8" s="1"/>
  <c r="E35" i="8"/>
  <c r="E266" i="8"/>
  <c r="H266" i="8" s="1"/>
  <c r="E262" i="8"/>
  <c r="H262" i="8" s="1"/>
  <c r="E258" i="8"/>
  <c r="H258" i="8" s="1"/>
  <c r="E254" i="8"/>
  <c r="H254" i="8" s="1"/>
  <c r="E250" i="8"/>
  <c r="H250" i="8" s="1"/>
  <c r="E232" i="8"/>
  <c r="H232" i="8" s="1"/>
  <c r="E227" i="8"/>
  <c r="H227" i="8" s="1"/>
  <c r="E223" i="8"/>
  <c r="H223" i="8" s="1"/>
  <c r="E219" i="8"/>
  <c r="H219" i="8" s="1"/>
  <c r="E118" i="8"/>
  <c r="H118" i="8" s="1"/>
  <c r="E113" i="8"/>
  <c r="H113" i="8" s="1"/>
  <c r="E109" i="8"/>
  <c r="H109" i="8" s="1"/>
  <c r="E89" i="8"/>
  <c r="E45" i="8"/>
  <c r="H45" i="8" s="1"/>
  <c r="E41" i="8"/>
  <c r="E104" i="8"/>
  <c r="E154" i="8"/>
  <c r="H154" i="8" s="1"/>
  <c r="E150" i="8"/>
  <c r="H150" i="8" s="1"/>
  <c r="E145" i="8"/>
  <c r="H145" i="8" s="1"/>
  <c r="E141" i="8"/>
  <c r="H141" i="8" s="1"/>
  <c r="E136" i="8"/>
  <c r="H136" i="8" s="1"/>
  <c r="E130" i="8"/>
  <c r="H130" i="8" s="1"/>
  <c r="E126" i="8"/>
  <c r="H126" i="8" s="1"/>
  <c r="E93" i="8"/>
  <c r="H93" i="8" s="1"/>
  <c r="E83" i="8"/>
  <c r="H83" i="8" s="1"/>
  <c r="E79" i="8"/>
  <c r="H79" i="8" s="1"/>
  <c r="E75" i="8"/>
  <c r="H75" i="8" s="1"/>
  <c r="E57" i="8"/>
  <c r="E31" i="8"/>
  <c r="H31" i="8" s="1"/>
  <c r="E27" i="8"/>
  <c r="H27" i="8" s="1"/>
  <c r="E13" i="8"/>
  <c r="H13" i="8" s="1"/>
  <c r="E8" i="8"/>
  <c r="H8" i="8" s="1"/>
  <c r="E182" i="8"/>
  <c r="H182" i="8" s="1"/>
  <c r="E270" i="8"/>
  <c r="H270" i="8" s="1"/>
  <c r="E265" i="8"/>
  <c r="H265" i="8" s="1"/>
  <c r="E261" i="8"/>
  <c r="H261" i="8" s="1"/>
  <c r="E257" i="8"/>
  <c r="H257" i="8" s="1"/>
  <c r="E253" i="8"/>
  <c r="H253" i="8" s="1"/>
  <c r="E249" i="8"/>
  <c r="H249" i="8" s="1"/>
  <c r="E231" i="8"/>
  <c r="E226" i="8"/>
  <c r="H226" i="8" s="1"/>
  <c r="E222" i="8"/>
  <c r="H222" i="8" s="1"/>
  <c r="E218" i="8"/>
  <c r="H218" i="8" s="1"/>
  <c r="E117" i="8"/>
  <c r="E30" i="8"/>
  <c r="H30" i="8" s="1"/>
  <c r="E135" i="8"/>
  <c r="H135" i="8" s="1"/>
  <c r="E78" i="8"/>
  <c r="H78" i="8" s="1"/>
  <c r="E92" i="8"/>
  <c r="H92" i="8" s="1"/>
  <c r="E7" i="8"/>
  <c r="E26" i="8"/>
  <c r="E22" i="8"/>
  <c r="E82" i="8"/>
  <c r="H82" i="8" s="1"/>
  <c r="E158" i="8"/>
  <c r="E159" i="8" s="1"/>
  <c r="E44" i="8"/>
  <c r="H44" i="8" s="1"/>
  <c r="E129" i="8"/>
  <c r="H129" i="8" s="1"/>
  <c r="E125" i="8"/>
  <c r="H125" i="8" s="1"/>
  <c r="E153" i="8"/>
  <c r="H153" i="8" s="1"/>
  <c r="E149" i="8"/>
  <c r="E144" i="8"/>
  <c r="H144" i="8" s="1"/>
  <c r="E17" i="8"/>
  <c r="H17" i="8" s="1"/>
  <c r="E140" i="8"/>
  <c r="H140" i="8" s="1"/>
  <c r="E87" i="8"/>
  <c r="H87" i="8" s="1"/>
  <c r="E12" i="8"/>
  <c r="E74" i="8"/>
  <c r="H74" i="8" s="1"/>
  <c r="G72" i="8"/>
  <c r="G34" i="8"/>
  <c r="F59" i="8"/>
  <c r="F38" i="8"/>
  <c r="F174" i="8"/>
  <c r="G230" i="8"/>
  <c r="G246" i="8"/>
  <c r="H122" i="8"/>
  <c r="G194" i="8"/>
  <c r="G239" i="8"/>
  <c r="F170" i="8"/>
  <c r="G268" i="8"/>
  <c r="F123" i="8"/>
  <c r="G165" i="8"/>
  <c r="H185" i="8"/>
  <c r="F6" i="8"/>
  <c r="F21" i="8"/>
  <c r="F64" i="8"/>
  <c r="G159" i="8"/>
  <c r="G38" i="8"/>
  <c r="G21" i="8"/>
  <c r="F148" i="8"/>
  <c r="F284" i="12" l="1"/>
  <c r="G284" i="12"/>
  <c r="H137" i="12"/>
  <c r="H142" i="12" s="1"/>
  <c r="E142" i="12"/>
  <c r="H14" i="12"/>
  <c r="H17" i="12" s="1"/>
  <c r="E17" i="12"/>
  <c r="H134" i="12"/>
  <c r="H136" i="12" s="1"/>
  <c r="E136" i="12"/>
  <c r="H21" i="12"/>
  <c r="H23" i="12" s="1"/>
  <c r="E23" i="12"/>
  <c r="H253" i="12"/>
  <c r="H280" i="12" s="1"/>
  <c r="E280" i="12"/>
  <c r="H222" i="12"/>
  <c r="H235" i="12" s="1"/>
  <c r="E235" i="12"/>
  <c r="H28" i="12"/>
  <c r="H36" i="12" s="1"/>
  <c r="E36" i="12"/>
  <c r="H8" i="12"/>
  <c r="H13" i="12" s="1"/>
  <c r="E13" i="12"/>
  <c r="H18" i="12"/>
  <c r="H20" i="12" s="1"/>
  <c r="E20" i="12"/>
  <c r="H43" i="12"/>
  <c r="H58" i="12" s="1"/>
  <c r="E58" i="12"/>
  <c r="H101" i="12"/>
  <c r="H102" i="12" s="1"/>
  <c r="E102" i="12"/>
  <c r="H24" i="12"/>
  <c r="H25" i="12" s="1"/>
  <c r="E25" i="12"/>
  <c r="H92" i="12"/>
  <c r="H96" i="12" s="1"/>
  <c r="E96" i="12"/>
  <c r="H152" i="12"/>
  <c r="H160" i="12" s="1"/>
  <c r="E160" i="12"/>
  <c r="H41" i="12"/>
  <c r="H42" i="12" s="1"/>
  <c r="E42" i="12"/>
  <c r="H99" i="12"/>
  <c r="H100" i="12" s="1"/>
  <c r="E100" i="12"/>
  <c r="H108" i="12"/>
  <c r="H118" i="12" s="1"/>
  <c r="E118" i="12"/>
  <c r="H26" i="12"/>
  <c r="H27" i="12" s="1"/>
  <c r="E27" i="12"/>
  <c r="H67" i="12"/>
  <c r="H74" i="12" s="1"/>
  <c r="E74" i="12"/>
  <c r="H245" i="12"/>
  <c r="H252" i="12" s="1"/>
  <c r="E252" i="12"/>
  <c r="H97" i="12"/>
  <c r="H98" i="12" s="1"/>
  <c r="E98" i="12"/>
  <c r="H213" i="12"/>
  <c r="H217" i="12" s="1"/>
  <c r="E217" i="12"/>
  <c r="H106" i="12"/>
  <c r="H107" i="12" s="1"/>
  <c r="E107" i="12"/>
  <c r="H163" i="12"/>
  <c r="H168" i="12" s="1"/>
  <c r="E168" i="12"/>
  <c r="H169" i="12"/>
  <c r="H173" i="12" s="1"/>
  <c r="E173" i="12"/>
  <c r="H103" i="12"/>
  <c r="H105" i="12" s="1"/>
  <c r="E105" i="12"/>
  <c r="H194" i="12"/>
  <c r="H198" i="12" s="1"/>
  <c r="E198" i="12"/>
  <c r="H161" i="12"/>
  <c r="H162" i="12" s="1"/>
  <c r="E162" i="12"/>
  <c r="H218" i="12"/>
  <c r="H221" i="12" s="1"/>
  <c r="E221" i="12"/>
  <c r="H174" i="12"/>
  <c r="H177" i="12" s="1"/>
  <c r="E177" i="12"/>
  <c r="H199" i="12"/>
  <c r="H212" i="12" s="1"/>
  <c r="E212" i="12"/>
  <c r="H281" i="12"/>
  <c r="H283" i="12" s="1"/>
  <c r="E283" i="12"/>
  <c r="H62" i="12"/>
  <c r="H66" i="12" s="1"/>
  <c r="E66" i="12"/>
  <c r="H59" i="12"/>
  <c r="H61" i="12" s="1"/>
  <c r="E61" i="12"/>
  <c r="H178" i="12"/>
  <c r="H181" i="12" s="1"/>
  <c r="E181" i="12"/>
  <c r="H126" i="12"/>
  <c r="H133" i="12" s="1"/>
  <c r="E133" i="12"/>
  <c r="H239" i="12"/>
  <c r="H244" i="12" s="1"/>
  <c r="E244" i="12"/>
  <c r="H143" i="12"/>
  <c r="H151" i="12" s="1"/>
  <c r="E151" i="12"/>
  <c r="H37" i="12"/>
  <c r="H40" i="12" s="1"/>
  <c r="E40" i="12"/>
  <c r="H119" i="12"/>
  <c r="H125" i="12" s="1"/>
  <c r="E125" i="12"/>
  <c r="H90" i="12"/>
  <c r="H91" i="12" s="1"/>
  <c r="E91" i="12"/>
  <c r="H182" i="12"/>
  <c r="H193" i="12" s="1"/>
  <c r="E193" i="12"/>
  <c r="H236" i="12"/>
  <c r="H238" i="12" s="1"/>
  <c r="E238" i="12"/>
  <c r="H75" i="12"/>
  <c r="H89" i="12" s="1"/>
  <c r="E89" i="12"/>
  <c r="H5" i="12"/>
  <c r="H7" i="12" s="1"/>
  <c r="E7" i="12"/>
  <c r="F283" i="11"/>
  <c r="G283" i="11"/>
  <c r="H222" i="11"/>
  <c r="H235" i="11" s="1"/>
  <c r="E235" i="11"/>
  <c r="E162" i="11"/>
  <c r="H161" i="11"/>
  <c r="H162" i="11" s="1"/>
  <c r="E221" i="11"/>
  <c r="H218" i="11"/>
  <c r="H221" i="11" s="1"/>
  <c r="E6" i="11"/>
  <c r="H4" i="11"/>
  <c r="H6" i="11" s="1"/>
  <c r="H66" i="11"/>
  <c r="H73" i="11" s="1"/>
  <c r="E73" i="11"/>
  <c r="H126" i="11"/>
  <c r="H133" i="11" s="1"/>
  <c r="E133" i="11"/>
  <c r="H239" i="11"/>
  <c r="H244" i="11" s="1"/>
  <c r="E244" i="11"/>
  <c r="H61" i="11"/>
  <c r="H65" i="11" s="1"/>
  <c r="E65" i="11"/>
  <c r="H253" i="11"/>
  <c r="H279" i="11" s="1"/>
  <c r="E279" i="11"/>
  <c r="E217" i="11"/>
  <c r="H213" i="11"/>
  <c r="H217" i="11" s="1"/>
  <c r="E282" i="11"/>
  <c r="H280" i="11"/>
  <c r="H282" i="11" s="1"/>
  <c r="H17" i="11"/>
  <c r="H19" i="11" s="1"/>
  <c r="E19" i="11"/>
  <c r="H245" i="11"/>
  <c r="H252" i="11" s="1"/>
  <c r="E252" i="11"/>
  <c r="E193" i="11"/>
  <c r="H182" i="11"/>
  <c r="H193" i="11" s="1"/>
  <c r="E238" i="11"/>
  <c r="H236" i="11"/>
  <c r="H238" i="11" s="1"/>
  <c r="H27" i="11"/>
  <c r="H35" i="11" s="1"/>
  <c r="E35" i="11"/>
  <c r="H40" i="11"/>
  <c r="H41" i="11" s="1"/>
  <c r="E41" i="11"/>
  <c r="H7" i="11"/>
  <c r="H12" i="11" s="1"/>
  <c r="E12" i="11"/>
  <c r="H137" i="11"/>
  <c r="H142" i="11" s="1"/>
  <c r="E142" i="11"/>
  <c r="H194" i="11"/>
  <c r="H198" i="11" s="1"/>
  <c r="E198" i="11"/>
  <c r="H58" i="11"/>
  <c r="H60" i="11" s="1"/>
  <c r="E60" i="11"/>
  <c r="H25" i="11"/>
  <c r="H26" i="11" s="1"/>
  <c r="E26" i="11"/>
  <c r="H89" i="11"/>
  <c r="H90" i="11" s="1"/>
  <c r="E90" i="11"/>
  <c r="H199" i="11"/>
  <c r="H212" i="11" s="1"/>
  <c r="E212" i="11"/>
  <c r="H36" i="11"/>
  <c r="H39" i="11" s="1"/>
  <c r="E39" i="11"/>
  <c r="E99" i="11"/>
  <c r="H98" i="11"/>
  <c r="H99" i="11" s="1"/>
  <c r="H42" i="11"/>
  <c r="H57" i="11" s="1"/>
  <c r="E57" i="11"/>
  <c r="H100" i="11"/>
  <c r="H102" i="11" s="1"/>
  <c r="E102" i="11"/>
  <c r="H134" i="11"/>
  <c r="H136" i="11" s="1"/>
  <c r="E136" i="11"/>
  <c r="H91" i="11"/>
  <c r="H95" i="11" s="1"/>
  <c r="E95" i="11"/>
  <c r="E151" i="11"/>
  <c r="H143" i="11"/>
  <c r="H151" i="11" s="1"/>
  <c r="H23" i="11"/>
  <c r="H24" i="11" s="1"/>
  <c r="E24" i="11"/>
  <c r="H106" i="11"/>
  <c r="H107" i="11" s="1"/>
  <c r="E107" i="11"/>
  <c r="H163" i="11"/>
  <c r="H168" i="11" s="1"/>
  <c r="E168" i="11"/>
  <c r="H108" i="11"/>
  <c r="H118" i="11" s="1"/>
  <c r="E118" i="11"/>
  <c r="H178" i="11"/>
  <c r="H181" i="11" s="1"/>
  <c r="E181" i="11"/>
  <c r="E125" i="11"/>
  <c r="H119" i="11"/>
  <c r="H125" i="11" s="1"/>
  <c r="H20" i="11"/>
  <c r="H22" i="11" s="1"/>
  <c r="E22" i="11"/>
  <c r="H96" i="11"/>
  <c r="H97" i="11" s="1"/>
  <c r="E97" i="11"/>
  <c r="H13" i="11"/>
  <c r="H16" i="11" s="1"/>
  <c r="E16" i="11"/>
  <c r="H169" i="11"/>
  <c r="H173" i="11" s="1"/>
  <c r="E173" i="11"/>
  <c r="H74" i="11"/>
  <c r="H88" i="11" s="1"/>
  <c r="E88" i="11"/>
  <c r="H103" i="11"/>
  <c r="H105" i="11" s="1"/>
  <c r="E105" i="11"/>
  <c r="E160" i="11"/>
  <c r="H152" i="11"/>
  <c r="H160" i="11" s="1"/>
  <c r="H174" i="11"/>
  <c r="H177" i="11" s="1"/>
  <c r="E177" i="11"/>
  <c r="H279" i="10"/>
  <c r="E157" i="8"/>
  <c r="H158" i="8"/>
  <c r="H159" i="8" s="1"/>
  <c r="F272" i="8"/>
  <c r="E21" i="8"/>
  <c r="H20" i="8"/>
  <c r="H21" i="8" s="1"/>
  <c r="E100" i="8"/>
  <c r="H99" i="8"/>
  <c r="H100" i="8" s="1"/>
  <c r="H178" i="8"/>
  <c r="H189" i="8" s="1"/>
  <c r="E189" i="8"/>
  <c r="E88" i="8"/>
  <c r="H73" i="8"/>
  <c r="H88" i="8" s="1"/>
  <c r="H149" i="8"/>
  <c r="H157" i="8" s="1"/>
  <c r="E123" i="8"/>
  <c r="H117" i="8"/>
  <c r="H123" i="8" s="1"/>
  <c r="H148" i="8"/>
  <c r="H160" i="8"/>
  <c r="H165" i="8" s="1"/>
  <c r="E165" i="8"/>
  <c r="E133" i="8"/>
  <c r="H132" i="8"/>
  <c r="H133" i="8" s="1"/>
  <c r="E116" i="8"/>
  <c r="H106" i="8"/>
  <c r="H116" i="8" s="1"/>
  <c r="H217" i="8"/>
  <c r="H230" i="8" s="1"/>
  <c r="E230" i="8"/>
  <c r="E40" i="8"/>
  <c r="H39" i="8"/>
  <c r="H40" i="8" s="1"/>
  <c r="E194" i="8"/>
  <c r="H190" i="8"/>
  <c r="H194" i="8" s="1"/>
  <c r="E18" i="8"/>
  <c r="H16" i="8"/>
  <c r="H18" i="8" s="1"/>
  <c r="H4" i="8"/>
  <c r="H6" i="8" s="1"/>
  <c r="E6" i="8"/>
  <c r="E95" i="8"/>
  <c r="H91" i="8"/>
  <c r="H95" i="8" s="1"/>
  <c r="H195" i="8"/>
  <c r="H207" i="8" s="1"/>
  <c r="E207" i="8"/>
  <c r="E38" i="8"/>
  <c r="H35" i="8"/>
  <c r="H38" i="8" s="1"/>
  <c r="H240" i="8"/>
  <c r="H246" i="8" s="1"/>
  <c r="E246" i="8"/>
  <c r="G272" i="8"/>
  <c r="E233" i="8"/>
  <c r="H231" i="8"/>
  <c r="H233" i="8" s="1"/>
  <c r="H57" i="8"/>
  <c r="H59" i="8" s="1"/>
  <c r="E59" i="8"/>
  <c r="E105" i="8"/>
  <c r="H104" i="8"/>
  <c r="H105" i="8" s="1"/>
  <c r="E239" i="8"/>
  <c r="H234" i="8"/>
  <c r="H239" i="8" s="1"/>
  <c r="E97" i="8"/>
  <c r="H96" i="8"/>
  <c r="H97" i="8" s="1"/>
  <c r="H12" i="8"/>
  <c r="H15" i="8" s="1"/>
  <c r="E15" i="8"/>
  <c r="E23" i="8"/>
  <c r="H22" i="8"/>
  <c r="H23" i="8" s="1"/>
  <c r="E56" i="8"/>
  <c r="H41" i="8"/>
  <c r="H56" i="8" s="1"/>
  <c r="E131" i="8"/>
  <c r="H124" i="8"/>
  <c r="H131" i="8" s="1"/>
  <c r="E64" i="8"/>
  <c r="H60" i="8"/>
  <c r="H64" i="8" s="1"/>
  <c r="H139" i="8"/>
  <c r="E34" i="8"/>
  <c r="H26" i="8"/>
  <c r="H34" i="8" s="1"/>
  <c r="H175" i="8"/>
  <c r="H177" i="8" s="1"/>
  <c r="E177" i="8"/>
  <c r="H24" i="8"/>
  <c r="H25" i="8" s="1"/>
  <c r="E25" i="8"/>
  <c r="H166" i="8"/>
  <c r="H170" i="8" s="1"/>
  <c r="E170" i="8"/>
  <c r="H65" i="8"/>
  <c r="H72" i="8" s="1"/>
  <c r="E72" i="8"/>
  <c r="E212" i="8"/>
  <c r="H208" i="8"/>
  <c r="H212" i="8" s="1"/>
  <c r="E103" i="8"/>
  <c r="H102" i="8"/>
  <c r="H103" i="8" s="1"/>
  <c r="E148" i="8"/>
  <c r="E11" i="8"/>
  <c r="H7" i="8"/>
  <c r="H11" i="8" s="1"/>
  <c r="E90" i="8"/>
  <c r="H89" i="8"/>
  <c r="H90" i="8" s="1"/>
  <c r="H247" i="8"/>
  <c r="H268" i="8" s="1"/>
  <c r="E268" i="8"/>
  <c r="E174" i="8"/>
  <c r="H171" i="8"/>
  <c r="H174" i="8" s="1"/>
  <c r="E139" i="8"/>
  <c r="H269" i="8"/>
  <c r="H271" i="8" s="1"/>
  <c r="E271" i="8"/>
  <c r="H213" i="8"/>
  <c r="H216" i="8" s="1"/>
  <c r="E216" i="8"/>
  <c r="E284" i="12" l="1"/>
  <c r="H284" i="12"/>
  <c r="H283" i="11"/>
  <c r="E283" i="11"/>
  <c r="H272" i="8"/>
  <c r="E272" i="8"/>
  <c r="F270" i="9" l="1"/>
  <c r="G269" i="9"/>
  <c r="G266" i="9"/>
  <c r="F266" i="9"/>
  <c r="G265" i="9"/>
  <c r="G262" i="9"/>
  <c r="F262" i="9"/>
  <c r="G261" i="9"/>
  <c r="G258" i="9"/>
  <c r="F258" i="9"/>
  <c r="G257" i="9"/>
  <c r="G254" i="9"/>
  <c r="F254" i="9"/>
  <c r="G253" i="9"/>
  <c r="G250" i="9"/>
  <c r="F250" i="9"/>
  <c r="G248" i="9"/>
  <c r="G245" i="9"/>
  <c r="F245" i="9"/>
  <c r="G244" i="9"/>
  <c r="G240" i="9"/>
  <c r="F240" i="9"/>
  <c r="G239" i="9"/>
  <c r="G236" i="9"/>
  <c r="F236" i="9"/>
  <c r="G234" i="9"/>
  <c r="G230" i="9"/>
  <c r="F230" i="9"/>
  <c r="G229" i="9"/>
  <c r="G226" i="9"/>
  <c r="F226" i="9"/>
  <c r="G225" i="9"/>
  <c r="G222" i="9"/>
  <c r="F222" i="9"/>
  <c r="G221" i="9"/>
  <c r="G217" i="9"/>
  <c r="F217" i="9"/>
  <c r="G216" i="9"/>
  <c r="G212" i="9"/>
  <c r="F212" i="9"/>
  <c r="G211" i="9"/>
  <c r="G207" i="9"/>
  <c r="F207" i="9"/>
  <c r="G206" i="9"/>
  <c r="G203" i="9"/>
  <c r="F203" i="9"/>
  <c r="G202" i="9"/>
  <c r="G199" i="9"/>
  <c r="F199" i="9"/>
  <c r="G198" i="9"/>
  <c r="G194" i="9"/>
  <c r="F194" i="9"/>
  <c r="G193" i="9"/>
  <c r="G189" i="9"/>
  <c r="F189" i="9"/>
  <c r="G188" i="9"/>
  <c r="G185" i="9"/>
  <c r="F185" i="9"/>
  <c r="G184" i="9"/>
  <c r="G181" i="9"/>
  <c r="F181" i="9"/>
  <c r="G180" i="9"/>
  <c r="G175" i="9"/>
  <c r="F175" i="9"/>
  <c r="G174" i="9"/>
  <c r="G171" i="9"/>
  <c r="G170" i="9"/>
  <c r="F170" i="9"/>
  <c r="G169" i="9"/>
  <c r="G165" i="9"/>
  <c r="F165" i="9"/>
  <c r="G164" i="9"/>
  <c r="G160" i="9"/>
  <c r="G161" i="9" s="1"/>
  <c r="F160" i="9"/>
  <c r="F161" i="9" s="1"/>
  <c r="G158" i="9"/>
  <c r="G155" i="9"/>
  <c r="F155" i="9"/>
  <c r="G154" i="9"/>
  <c r="G151" i="9"/>
  <c r="F151" i="9"/>
  <c r="G149" i="9"/>
  <c r="G147" i="9"/>
  <c r="G146" i="9"/>
  <c r="F146" i="9"/>
  <c r="G145" i="9"/>
  <c r="G142" i="9"/>
  <c r="F142" i="9"/>
  <c r="G140" i="9"/>
  <c r="G138" i="9"/>
  <c r="G137" i="9"/>
  <c r="F137" i="9"/>
  <c r="G136" i="9"/>
  <c r="G132" i="9"/>
  <c r="G131" i="9"/>
  <c r="F131" i="9"/>
  <c r="G130" i="9"/>
  <c r="G128" i="9"/>
  <c r="G127" i="9"/>
  <c r="F127" i="9"/>
  <c r="G126" i="9"/>
  <c r="G123" i="9"/>
  <c r="G122" i="9"/>
  <c r="F122" i="9"/>
  <c r="G121" i="9"/>
  <c r="G119" i="9"/>
  <c r="G117" i="9"/>
  <c r="F117" i="9"/>
  <c r="G116" i="9"/>
  <c r="G114" i="9"/>
  <c r="G113" i="9"/>
  <c r="F113" i="9"/>
  <c r="G112" i="9"/>
  <c r="G110" i="9"/>
  <c r="G109" i="9"/>
  <c r="F109" i="9"/>
  <c r="G108" i="9"/>
  <c r="G104" i="9"/>
  <c r="G103" i="9"/>
  <c r="F103" i="9"/>
  <c r="G101" i="9"/>
  <c r="G98" i="9"/>
  <c r="G99" i="9" s="1"/>
  <c r="G96" i="9"/>
  <c r="G97" i="9" s="1"/>
  <c r="F96" i="9"/>
  <c r="F97" i="9" s="1"/>
  <c r="G94" i="9"/>
  <c r="G92" i="9"/>
  <c r="G91" i="9"/>
  <c r="F91" i="9"/>
  <c r="G89" i="9"/>
  <c r="G90" i="9" s="1"/>
  <c r="G86" i="9"/>
  <c r="G85" i="9"/>
  <c r="F85" i="9"/>
  <c r="G84" i="9"/>
  <c r="G82" i="9"/>
  <c r="G81" i="9"/>
  <c r="F81" i="9"/>
  <c r="G80" i="9"/>
  <c r="G78" i="9"/>
  <c r="G77" i="9"/>
  <c r="F77" i="9"/>
  <c r="G76" i="9"/>
  <c r="G74" i="9"/>
  <c r="G73" i="9"/>
  <c r="F73" i="9"/>
  <c r="G71" i="9"/>
  <c r="G69" i="9"/>
  <c r="G68" i="9"/>
  <c r="F68" i="9"/>
  <c r="G67" i="9"/>
  <c r="G65" i="9"/>
  <c r="G63" i="9"/>
  <c r="F63" i="9"/>
  <c r="G62" i="9"/>
  <c r="G60" i="9"/>
  <c r="G58" i="9"/>
  <c r="F58" i="9"/>
  <c r="G57" i="9"/>
  <c r="G54" i="9"/>
  <c r="G53" i="9"/>
  <c r="F53" i="9"/>
  <c r="G52" i="9"/>
  <c r="G50" i="9"/>
  <c r="G49" i="9"/>
  <c r="F49" i="9"/>
  <c r="G48" i="9"/>
  <c r="G46" i="9"/>
  <c r="G45" i="9"/>
  <c r="F45" i="9"/>
  <c r="G44" i="9"/>
  <c r="G42" i="9"/>
  <c r="G41" i="9"/>
  <c r="F41" i="9"/>
  <c r="G39" i="9"/>
  <c r="G40" i="9" s="1"/>
  <c r="G36" i="9"/>
  <c r="G35" i="9"/>
  <c r="F35" i="9"/>
  <c r="G33" i="9"/>
  <c r="G31" i="9"/>
  <c r="G30" i="9"/>
  <c r="F30" i="9"/>
  <c r="G29" i="9"/>
  <c r="G27" i="9"/>
  <c r="G26" i="9"/>
  <c r="F26" i="9"/>
  <c r="G24" i="9"/>
  <c r="G25" i="9" s="1"/>
  <c r="G20" i="9"/>
  <c r="G19" i="9"/>
  <c r="G21" i="9" s="1"/>
  <c r="F19" i="9"/>
  <c r="G17" i="9"/>
  <c r="G14" i="9"/>
  <c r="G13" i="9"/>
  <c r="F13" i="9"/>
  <c r="G12" i="9"/>
  <c r="G9" i="9"/>
  <c r="G8" i="9"/>
  <c r="F8" i="9"/>
  <c r="G7" i="9"/>
  <c r="G4" i="9"/>
  <c r="G3" i="9"/>
  <c r="F3" i="9"/>
  <c r="J4" i="2"/>
  <c r="C281" i="9"/>
  <c r="D281" i="9" s="1"/>
  <c r="G273" i="9" s="1"/>
  <c r="C280" i="9"/>
  <c r="D280" i="9" s="1"/>
  <c r="F269" i="9" s="1"/>
  <c r="C279" i="9"/>
  <c r="C282" i="9" s="1"/>
  <c r="G270" i="9" l="1"/>
  <c r="F4" i="9"/>
  <c r="F9" i="9"/>
  <c r="F14" i="9"/>
  <c r="F20" i="9"/>
  <c r="F27" i="9"/>
  <c r="F31" i="9"/>
  <c r="F36" i="9"/>
  <c r="F42" i="9"/>
  <c r="F46" i="9"/>
  <c r="F50" i="9"/>
  <c r="F54" i="9"/>
  <c r="F60" i="9"/>
  <c r="F65" i="9"/>
  <c r="F69" i="9"/>
  <c r="F74" i="9"/>
  <c r="F78" i="9"/>
  <c r="F82" i="9"/>
  <c r="F86" i="9"/>
  <c r="F92" i="9"/>
  <c r="F98" i="9"/>
  <c r="F99" i="9" s="1"/>
  <c r="F104" i="9"/>
  <c r="F105" i="9" s="1"/>
  <c r="F110" i="9"/>
  <c r="F114" i="9"/>
  <c r="F119" i="9"/>
  <c r="F123" i="9"/>
  <c r="F128" i="9"/>
  <c r="F132" i="9"/>
  <c r="F138" i="9"/>
  <c r="F143" i="9"/>
  <c r="F147" i="9"/>
  <c r="F152" i="9"/>
  <c r="F156" i="9"/>
  <c r="F162" i="9"/>
  <c r="F166" i="9"/>
  <c r="F171" i="9"/>
  <c r="F177" i="9"/>
  <c r="F182" i="9"/>
  <c r="F186" i="9"/>
  <c r="F190" i="9"/>
  <c r="F195" i="9"/>
  <c r="F200" i="9"/>
  <c r="F204" i="9"/>
  <c r="F208" i="9"/>
  <c r="F213" i="9"/>
  <c r="F219" i="9"/>
  <c r="F223" i="9"/>
  <c r="F227" i="9"/>
  <c r="F231" i="9"/>
  <c r="F237" i="9"/>
  <c r="F242" i="9"/>
  <c r="F246" i="9"/>
  <c r="F251" i="9"/>
  <c r="F255" i="9"/>
  <c r="F259" i="9"/>
  <c r="F263" i="9"/>
  <c r="F267" i="9"/>
  <c r="F272" i="9"/>
  <c r="G162" i="9"/>
  <c r="G167" i="9" s="1"/>
  <c r="G177" i="9"/>
  <c r="G186" i="9"/>
  <c r="G190" i="9"/>
  <c r="G195" i="9"/>
  <c r="G200" i="9"/>
  <c r="G204" i="9"/>
  <c r="G208" i="9"/>
  <c r="G213" i="9"/>
  <c r="G219" i="9"/>
  <c r="G223" i="9"/>
  <c r="G227" i="9"/>
  <c r="G231" i="9"/>
  <c r="G237" i="9"/>
  <c r="G241" i="9" s="1"/>
  <c r="G242" i="9"/>
  <c r="G246" i="9"/>
  <c r="G251" i="9"/>
  <c r="G255" i="9"/>
  <c r="G259" i="9"/>
  <c r="G263" i="9"/>
  <c r="G267" i="9"/>
  <c r="G272" i="9"/>
  <c r="G274" i="9" s="1"/>
  <c r="F5" i="9"/>
  <c r="G143" i="9"/>
  <c r="G150" i="9" s="1"/>
  <c r="G152" i="9"/>
  <c r="G156" i="9"/>
  <c r="G166" i="9"/>
  <c r="G182" i="9"/>
  <c r="F6" i="9"/>
  <c r="F10" i="9"/>
  <c r="F16" i="9"/>
  <c r="F22" i="9"/>
  <c r="F23" i="9" s="1"/>
  <c r="F28" i="9"/>
  <c r="F32" i="9"/>
  <c r="F37" i="9"/>
  <c r="F43" i="9"/>
  <c r="F47" i="9"/>
  <c r="F51" i="9"/>
  <c r="F55" i="9"/>
  <c r="F61" i="9"/>
  <c r="F66" i="9"/>
  <c r="F70" i="9"/>
  <c r="F75" i="9"/>
  <c r="F79" i="9"/>
  <c r="F83" i="9"/>
  <c r="F87" i="9"/>
  <c r="F93" i="9"/>
  <c r="F100" i="9"/>
  <c r="F102" i="9" s="1"/>
  <c r="F106" i="9"/>
  <c r="F107" i="9" s="1"/>
  <c r="F111" i="9"/>
  <c r="F118" i="9" s="1"/>
  <c r="F115" i="9"/>
  <c r="F120" i="9"/>
  <c r="F124" i="9"/>
  <c r="F129" i="9"/>
  <c r="F134" i="9"/>
  <c r="F135" i="9" s="1"/>
  <c r="F139" i="9"/>
  <c r="F144" i="9"/>
  <c r="F148" i="9"/>
  <c r="F153" i="9"/>
  <c r="F157" i="9"/>
  <c r="F159" i="9" s="1"/>
  <c r="F163" i="9"/>
  <c r="F168" i="9"/>
  <c r="F172" i="9" s="1"/>
  <c r="F173" i="9"/>
  <c r="F178" i="9"/>
  <c r="F183" i="9"/>
  <c r="F187" i="9"/>
  <c r="F192" i="9"/>
  <c r="F197" i="9"/>
  <c r="F201" i="9"/>
  <c r="F205" i="9"/>
  <c r="F210" i="9"/>
  <c r="F215" i="9"/>
  <c r="F218" i="9" s="1"/>
  <c r="F220" i="9"/>
  <c r="F224" i="9"/>
  <c r="F228" i="9"/>
  <c r="F233" i="9"/>
  <c r="F238" i="9"/>
  <c r="F243" i="9"/>
  <c r="F247" i="9"/>
  <c r="F252" i="9"/>
  <c r="F256" i="9"/>
  <c r="F260" i="9"/>
  <c r="F264" i="9"/>
  <c r="F268" i="9"/>
  <c r="F273" i="9"/>
  <c r="F21" i="9"/>
  <c r="G6" i="9"/>
  <c r="G10" i="9"/>
  <c r="G11" i="9" s="1"/>
  <c r="G16" i="9"/>
  <c r="G18" i="9" s="1"/>
  <c r="G22" i="9"/>
  <c r="G23" i="9" s="1"/>
  <c r="G28" i="9"/>
  <c r="G32" i="9"/>
  <c r="G37" i="9"/>
  <c r="G38" i="9" s="1"/>
  <c r="G43" i="9"/>
  <c r="G47" i="9"/>
  <c r="G51" i="9"/>
  <c r="G55" i="9"/>
  <c r="G61" i="9"/>
  <c r="G64" i="9" s="1"/>
  <c r="G66" i="9"/>
  <c r="G70" i="9"/>
  <c r="G75" i="9"/>
  <c r="G79" i="9"/>
  <c r="G83" i="9"/>
  <c r="G87" i="9"/>
  <c r="G93" i="9"/>
  <c r="G100" i="9"/>
  <c r="G102" i="9" s="1"/>
  <c r="G106" i="9"/>
  <c r="G107" i="9" s="1"/>
  <c r="G111" i="9"/>
  <c r="G115" i="9"/>
  <c r="G120" i="9"/>
  <c r="G125" i="9" s="1"/>
  <c r="G124" i="9"/>
  <c r="G129" i="9"/>
  <c r="G133" i="9" s="1"/>
  <c r="G134" i="9"/>
  <c r="G135" i="9" s="1"/>
  <c r="G139" i="9"/>
  <c r="G144" i="9"/>
  <c r="G148" i="9"/>
  <c r="G153" i="9"/>
  <c r="G157" i="9"/>
  <c r="G163" i="9"/>
  <c r="G168" i="9"/>
  <c r="G172" i="9" s="1"/>
  <c r="G173" i="9"/>
  <c r="G176" i="9" s="1"/>
  <c r="G178" i="9"/>
  <c r="G183" i="9"/>
  <c r="G187" i="9"/>
  <c r="G191" i="9" s="1"/>
  <c r="G192" i="9"/>
  <c r="G197" i="9"/>
  <c r="G201" i="9"/>
  <c r="G209" i="9" s="1"/>
  <c r="G205" i="9"/>
  <c r="G210" i="9"/>
  <c r="G215" i="9"/>
  <c r="G218" i="9" s="1"/>
  <c r="G220" i="9"/>
  <c r="G224" i="9"/>
  <c r="G228" i="9"/>
  <c r="G233" i="9"/>
  <c r="G235" i="9" s="1"/>
  <c r="G238" i="9"/>
  <c r="G243" i="9"/>
  <c r="G247" i="9"/>
  <c r="G252" i="9"/>
  <c r="G256" i="9"/>
  <c r="G260" i="9"/>
  <c r="G264" i="9"/>
  <c r="G268" i="9"/>
  <c r="F7" i="9"/>
  <c r="F11" i="9" s="1"/>
  <c r="F12" i="9"/>
  <c r="F15" i="9" s="1"/>
  <c r="F17" i="9"/>
  <c r="F18" i="9" s="1"/>
  <c r="F24" i="9"/>
  <c r="F25" i="9" s="1"/>
  <c r="F29" i="9"/>
  <c r="F33" i="9"/>
  <c r="F39" i="9"/>
  <c r="F40" i="9" s="1"/>
  <c r="F44" i="9"/>
  <c r="F48" i="9"/>
  <c r="F52" i="9"/>
  <c r="F57" i="9"/>
  <c r="F59" i="9" s="1"/>
  <c r="F62" i="9"/>
  <c r="F64" i="9" s="1"/>
  <c r="F67" i="9"/>
  <c r="F71" i="9"/>
  <c r="F76" i="9"/>
  <c r="F80" i="9"/>
  <c r="F84" i="9"/>
  <c r="F89" i="9"/>
  <c r="F90" i="9" s="1"/>
  <c r="F94" i="9"/>
  <c r="F101" i="9"/>
  <c r="F108" i="9"/>
  <c r="F112" i="9"/>
  <c r="F116" i="9"/>
  <c r="F121" i="9"/>
  <c r="F125" i="9" s="1"/>
  <c r="F126" i="9"/>
  <c r="F130" i="9"/>
  <c r="F133" i="9" s="1"/>
  <c r="F136" i="9"/>
  <c r="F140" i="9"/>
  <c r="F145" i="9"/>
  <c r="F149" i="9"/>
  <c r="F154" i="9"/>
  <c r="F158" i="9"/>
  <c r="F164" i="9"/>
  <c r="F169" i="9"/>
  <c r="F174" i="9"/>
  <c r="F176" i="9" s="1"/>
  <c r="F180" i="9"/>
  <c r="F184" i="9"/>
  <c r="F188" i="9"/>
  <c r="F193" i="9"/>
  <c r="F198" i="9"/>
  <c r="F209" i="9" s="1"/>
  <c r="F202" i="9"/>
  <c r="F206" i="9"/>
  <c r="F211" i="9"/>
  <c r="F216" i="9"/>
  <c r="F221" i="9"/>
  <c r="F225" i="9"/>
  <c r="F229" i="9"/>
  <c r="F234" i="9"/>
  <c r="F239" i="9"/>
  <c r="F241" i="9" s="1"/>
  <c r="F244" i="9"/>
  <c r="F248" i="9"/>
  <c r="F253" i="9"/>
  <c r="F257" i="9"/>
  <c r="F261" i="9"/>
  <c r="F265" i="9"/>
  <c r="G15" i="9"/>
  <c r="G59" i="9"/>
  <c r="G141" i="9"/>
  <c r="G214" i="9"/>
  <c r="G105" i="9"/>
  <c r="G72" i="9"/>
  <c r="G34" i="9"/>
  <c r="F179" i="9"/>
  <c r="G88" i="9"/>
  <c r="G95" i="9"/>
  <c r="G196" i="9"/>
  <c r="G5" i="9"/>
  <c r="D279" i="9"/>
  <c r="D271" i="2"/>
  <c r="C8" i="3"/>
  <c r="C9" i="3"/>
  <c r="C10" i="3"/>
  <c r="C11" i="3"/>
  <c r="C12" i="3"/>
  <c r="C13" i="3"/>
  <c r="C15" i="3"/>
  <c r="C17" i="3"/>
  <c r="C20" i="3"/>
  <c r="C21" i="3"/>
  <c r="C23" i="3"/>
  <c r="C24" i="3"/>
  <c r="C25" i="3"/>
  <c r="C27" i="3"/>
  <c r="C29" i="3"/>
  <c r="C32" i="3"/>
  <c r="C33" i="3"/>
  <c r="C35" i="3"/>
  <c r="C36" i="3"/>
  <c r="C37" i="3"/>
  <c r="C39" i="3"/>
  <c r="C41" i="3"/>
  <c r="C44" i="3"/>
  <c r="C45" i="3"/>
  <c r="C47" i="3"/>
  <c r="C48" i="3"/>
  <c r="C49" i="3"/>
  <c r="C51" i="3"/>
  <c r="C53" i="3"/>
  <c r="C56" i="3"/>
  <c r="C57" i="3"/>
  <c r="C59" i="3"/>
  <c r="C60" i="3"/>
  <c r="C61" i="3"/>
  <c r="C63" i="3"/>
  <c r="D65" i="3"/>
  <c r="I147" i="2"/>
  <c r="I271" i="2" s="1"/>
  <c r="E65" i="3"/>
  <c r="F65" i="3"/>
  <c r="C14" i="3"/>
  <c r="C16" i="3"/>
  <c r="C18" i="3"/>
  <c r="C19" i="3"/>
  <c r="C22" i="3"/>
  <c r="C26" i="3"/>
  <c r="C28" i="3"/>
  <c r="C30" i="3"/>
  <c r="C31" i="3"/>
  <c r="C34" i="3"/>
  <c r="C38" i="3"/>
  <c r="C40" i="3"/>
  <c r="C42" i="3"/>
  <c r="C43" i="3"/>
  <c r="C46" i="3"/>
  <c r="C50" i="3"/>
  <c r="C52" i="3"/>
  <c r="C54" i="3"/>
  <c r="C55" i="3"/>
  <c r="C58" i="3"/>
  <c r="C62" i="3"/>
  <c r="C64" i="3"/>
  <c r="C6" i="3"/>
  <c r="C7" i="3"/>
  <c r="C5" i="3"/>
  <c r="C276" i="2"/>
  <c r="D276" i="2" s="1"/>
  <c r="G199" i="2" s="1"/>
  <c r="L199" i="2" s="1"/>
  <c r="C275" i="2"/>
  <c r="D275" i="2" s="1"/>
  <c r="F82" i="2" s="1"/>
  <c r="C274" i="2"/>
  <c r="F232" i="9" l="1"/>
  <c r="F214" i="9"/>
  <c r="F191" i="9"/>
  <c r="F150" i="9"/>
  <c r="F34" i="9"/>
  <c r="G271" i="9"/>
  <c r="F196" i="9"/>
  <c r="G249" i="9"/>
  <c r="G56" i="9"/>
  <c r="F274" i="9"/>
  <c r="F56" i="9"/>
  <c r="F88" i="9"/>
  <c r="F167" i="9"/>
  <c r="G118" i="9"/>
  <c r="G232" i="9"/>
  <c r="F271" i="9"/>
  <c r="G179" i="9"/>
  <c r="F141" i="9"/>
  <c r="G159" i="9"/>
  <c r="F95" i="9"/>
  <c r="F235" i="9"/>
  <c r="F249" i="9"/>
  <c r="F72" i="9"/>
  <c r="F38" i="9"/>
  <c r="C65" i="3"/>
  <c r="D282" i="9"/>
  <c r="E269" i="9"/>
  <c r="H269" i="9" s="1"/>
  <c r="E265" i="9"/>
  <c r="H265" i="9" s="1"/>
  <c r="E261" i="9"/>
  <c r="H261" i="9" s="1"/>
  <c r="E257" i="9"/>
  <c r="H257" i="9" s="1"/>
  <c r="E253" i="9"/>
  <c r="H253" i="9" s="1"/>
  <c r="E248" i="9"/>
  <c r="H248" i="9" s="1"/>
  <c r="E244" i="9"/>
  <c r="H244" i="9" s="1"/>
  <c r="E239" i="9"/>
  <c r="H239" i="9" s="1"/>
  <c r="E234" i="9"/>
  <c r="H234" i="9" s="1"/>
  <c r="E229" i="9"/>
  <c r="H229" i="9" s="1"/>
  <c r="E225" i="9"/>
  <c r="H225" i="9" s="1"/>
  <c r="E221" i="9"/>
  <c r="H221" i="9" s="1"/>
  <c r="E216" i="9"/>
  <c r="H216" i="9" s="1"/>
  <c r="E211" i="9"/>
  <c r="H211" i="9" s="1"/>
  <c r="E206" i="9"/>
  <c r="H206" i="9" s="1"/>
  <c r="E202" i="9"/>
  <c r="H202" i="9" s="1"/>
  <c r="E198" i="9"/>
  <c r="H198" i="9" s="1"/>
  <c r="E193" i="9"/>
  <c r="H193" i="9" s="1"/>
  <c r="E188" i="9"/>
  <c r="H188" i="9" s="1"/>
  <c r="E184" i="9"/>
  <c r="H184" i="9" s="1"/>
  <c r="E180" i="9"/>
  <c r="E174" i="9"/>
  <c r="H174" i="9" s="1"/>
  <c r="E169" i="9"/>
  <c r="H169" i="9" s="1"/>
  <c r="E164" i="9"/>
  <c r="H164" i="9" s="1"/>
  <c r="E158" i="9"/>
  <c r="H158" i="9" s="1"/>
  <c r="E154" i="9"/>
  <c r="H154" i="9" s="1"/>
  <c r="E149" i="9"/>
  <c r="H149" i="9" s="1"/>
  <c r="E145" i="9"/>
  <c r="H145" i="9" s="1"/>
  <c r="E140" i="9"/>
  <c r="H140" i="9" s="1"/>
  <c r="E136" i="9"/>
  <c r="E130" i="9"/>
  <c r="H130" i="9" s="1"/>
  <c r="E126" i="9"/>
  <c r="E121" i="9"/>
  <c r="H121" i="9" s="1"/>
  <c r="E116" i="9"/>
  <c r="H116" i="9" s="1"/>
  <c r="E112" i="9"/>
  <c r="H112" i="9" s="1"/>
  <c r="E108" i="9"/>
  <c r="E101" i="9"/>
  <c r="H101" i="9" s="1"/>
  <c r="E94" i="9"/>
  <c r="H94" i="9" s="1"/>
  <c r="E89" i="9"/>
  <c r="E84" i="9"/>
  <c r="H84" i="9" s="1"/>
  <c r="E80" i="9"/>
  <c r="H80" i="9" s="1"/>
  <c r="E76" i="9"/>
  <c r="H76" i="9" s="1"/>
  <c r="E71" i="9"/>
  <c r="H71" i="9" s="1"/>
  <c r="E67" i="9"/>
  <c r="H67" i="9" s="1"/>
  <c r="E62" i="9"/>
  <c r="H62" i="9" s="1"/>
  <c r="E57" i="9"/>
  <c r="E52" i="9"/>
  <c r="H52" i="9" s="1"/>
  <c r="E48" i="9"/>
  <c r="H48" i="9" s="1"/>
  <c r="E44" i="9"/>
  <c r="H44" i="9" s="1"/>
  <c r="E39" i="9"/>
  <c r="E33" i="9"/>
  <c r="H33" i="9" s="1"/>
  <c r="E29" i="9"/>
  <c r="H29" i="9" s="1"/>
  <c r="E24" i="9"/>
  <c r="E17" i="9"/>
  <c r="H17" i="9" s="1"/>
  <c r="E12" i="9"/>
  <c r="E7" i="9"/>
  <c r="H7" i="9" s="1"/>
  <c r="E173" i="9"/>
  <c r="E144" i="9"/>
  <c r="H144" i="9" s="1"/>
  <c r="E134" i="9"/>
  <c r="E129" i="9"/>
  <c r="H129" i="9" s="1"/>
  <c r="E120" i="9"/>
  <c r="H120" i="9" s="1"/>
  <c r="E115" i="9"/>
  <c r="H115" i="9" s="1"/>
  <c r="E106" i="9"/>
  <c r="E100" i="9"/>
  <c r="E87" i="9"/>
  <c r="H87" i="9" s="1"/>
  <c r="E83" i="9"/>
  <c r="H83" i="9" s="1"/>
  <c r="E79" i="9"/>
  <c r="H79" i="9" s="1"/>
  <c r="E70" i="9"/>
  <c r="H70" i="9" s="1"/>
  <c r="E66" i="9"/>
  <c r="H66" i="9" s="1"/>
  <c r="E61" i="9"/>
  <c r="H61" i="9" s="1"/>
  <c r="E51" i="9"/>
  <c r="H51" i="9" s="1"/>
  <c r="E47" i="9"/>
  <c r="H47" i="9" s="1"/>
  <c r="E37" i="9"/>
  <c r="H37" i="9" s="1"/>
  <c r="E32" i="9"/>
  <c r="H32" i="9" s="1"/>
  <c r="E22" i="9"/>
  <c r="E16" i="9"/>
  <c r="E10" i="9"/>
  <c r="H10" i="9" s="1"/>
  <c r="E6" i="9"/>
  <c r="E273" i="9"/>
  <c r="H273" i="9" s="1"/>
  <c r="E268" i="9"/>
  <c r="H268" i="9" s="1"/>
  <c r="E264" i="9"/>
  <c r="H264" i="9" s="1"/>
  <c r="E260" i="9"/>
  <c r="H260" i="9" s="1"/>
  <c r="E256" i="9"/>
  <c r="H256" i="9" s="1"/>
  <c r="E252" i="9"/>
  <c r="H252" i="9" s="1"/>
  <c r="E247" i="9"/>
  <c r="H247" i="9" s="1"/>
  <c r="E243" i="9"/>
  <c r="H243" i="9" s="1"/>
  <c r="E238" i="9"/>
  <c r="H238" i="9" s="1"/>
  <c r="E233" i="9"/>
  <c r="E228" i="9"/>
  <c r="H228" i="9" s="1"/>
  <c r="E224" i="9"/>
  <c r="H224" i="9" s="1"/>
  <c r="E220" i="9"/>
  <c r="H220" i="9" s="1"/>
  <c r="E215" i="9"/>
  <c r="E210" i="9"/>
  <c r="E205" i="9"/>
  <c r="H205" i="9" s="1"/>
  <c r="E201" i="9"/>
  <c r="H201" i="9" s="1"/>
  <c r="E197" i="9"/>
  <c r="E192" i="9"/>
  <c r="E187" i="9"/>
  <c r="H187" i="9" s="1"/>
  <c r="E183" i="9"/>
  <c r="H183" i="9" s="1"/>
  <c r="E178" i="9"/>
  <c r="H178" i="9" s="1"/>
  <c r="E168" i="9"/>
  <c r="E163" i="9"/>
  <c r="H163" i="9" s="1"/>
  <c r="E157" i="9"/>
  <c r="H157" i="9" s="1"/>
  <c r="E153" i="9"/>
  <c r="H153" i="9" s="1"/>
  <c r="E148" i="9"/>
  <c r="H148" i="9" s="1"/>
  <c r="E139" i="9"/>
  <c r="H139" i="9" s="1"/>
  <c r="E124" i="9"/>
  <c r="H124" i="9" s="1"/>
  <c r="E111" i="9"/>
  <c r="H111" i="9" s="1"/>
  <c r="E93" i="9"/>
  <c r="H93" i="9" s="1"/>
  <c r="E75" i="9"/>
  <c r="H75" i="9" s="1"/>
  <c r="E55" i="9"/>
  <c r="H55" i="9" s="1"/>
  <c r="E43" i="9"/>
  <c r="H43" i="9" s="1"/>
  <c r="E28" i="9"/>
  <c r="H28" i="9" s="1"/>
  <c r="E213" i="9"/>
  <c r="H213" i="9" s="1"/>
  <c r="E195" i="9"/>
  <c r="H195" i="9" s="1"/>
  <c r="E186" i="9"/>
  <c r="H186" i="9" s="1"/>
  <c r="E182" i="9"/>
  <c r="H182" i="9" s="1"/>
  <c r="E171" i="9"/>
  <c r="H171" i="9" s="1"/>
  <c r="E162" i="9"/>
  <c r="E156" i="9"/>
  <c r="H156" i="9" s="1"/>
  <c r="E147" i="9"/>
  <c r="H147" i="9" s="1"/>
  <c r="E143" i="9"/>
  <c r="H143" i="9" s="1"/>
  <c r="E132" i="9"/>
  <c r="H132" i="9" s="1"/>
  <c r="E128" i="9"/>
  <c r="H128" i="9" s="1"/>
  <c r="E123" i="9"/>
  <c r="H123" i="9" s="1"/>
  <c r="E114" i="9"/>
  <c r="H114" i="9" s="1"/>
  <c r="E110" i="9"/>
  <c r="H110" i="9" s="1"/>
  <c r="E98" i="9"/>
  <c r="E86" i="9"/>
  <c r="H86" i="9" s="1"/>
  <c r="E82" i="9"/>
  <c r="H82" i="9" s="1"/>
  <c r="E74" i="9"/>
  <c r="H74" i="9" s="1"/>
  <c r="E69" i="9"/>
  <c r="H69" i="9" s="1"/>
  <c r="E60" i="9"/>
  <c r="E54" i="9"/>
  <c r="H54" i="9" s="1"/>
  <c r="E46" i="9"/>
  <c r="H46" i="9" s="1"/>
  <c r="E42" i="9"/>
  <c r="H42" i="9" s="1"/>
  <c r="E31" i="9"/>
  <c r="H31" i="9" s="1"/>
  <c r="E27" i="9"/>
  <c r="H27" i="9" s="1"/>
  <c r="E14" i="9"/>
  <c r="H14" i="9" s="1"/>
  <c r="E9" i="9"/>
  <c r="H9" i="9" s="1"/>
  <c r="E272" i="9"/>
  <c r="E267" i="9"/>
  <c r="H267" i="9" s="1"/>
  <c r="E263" i="9"/>
  <c r="H263" i="9" s="1"/>
  <c r="E259" i="9"/>
  <c r="H259" i="9" s="1"/>
  <c r="E255" i="9"/>
  <c r="H255" i="9" s="1"/>
  <c r="E251" i="9"/>
  <c r="H251" i="9" s="1"/>
  <c r="E246" i="9"/>
  <c r="H246" i="9" s="1"/>
  <c r="E242" i="9"/>
  <c r="E237" i="9"/>
  <c r="H237" i="9" s="1"/>
  <c r="E231" i="9"/>
  <c r="H231" i="9" s="1"/>
  <c r="E227" i="9"/>
  <c r="H227" i="9" s="1"/>
  <c r="E223" i="9"/>
  <c r="H223" i="9" s="1"/>
  <c r="E219" i="9"/>
  <c r="E208" i="9"/>
  <c r="H208" i="9" s="1"/>
  <c r="E204" i="9"/>
  <c r="H204" i="9" s="1"/>
  <c r="E200" i="9"/>
  <c r="H200" i="9" s="1"/>
  <c r="E190" i="9"/>
  <c r="H190" i="9" s="1"/>
  <c r="E177" i="9"/>
  <c r="E166" i="9"/>
  <c r="H166" i="9" s="1"/>
  <c r="E152" i="9"/>
  <c r="H152" i="9" s="1"/>
  <c r="E138" i="9"/>
  <c r="H138" i="9" s="1"/>
  <c r="E119" i="9"/>
  <c r="E104" i="9"/>
  <c r="H104" i="9" s="1"/>
  <c r="E92" i="9"/>
  <c r="H92" i="9" s="1"/>
  <c r="E78" i="9"/>
  <c r="H78" i="9" s="1"/>
  <c r="E65" i="9"/>
  <c r="E50" i="9"/>
  <c r="H50" i="9" s="1"/>
  <c r="E36" i="9"/>
  <c r="H36" i="9" s="1"/>
  <c r="E20" i="9"/>
  <c r="H20" i="9" s="1"/>
  <c r="E4" i="9"/>
  <c r="H4" i="9" s="1"/>
  <c r="E270" i="9"/>
  <c r="H270" i="9" s="1"/>
  <c r="E266" i="9"/>
  <c r="H266" i="9" s="1"/>
  <c r="E262" i="9"/>
  <c r="H262" i="9" s="1"/>
  <c r="E258" i="9"/>
  <c r="H258" i="9" s="1"/>
  <c r="E254" i="9"/>
  <c r="H254" i="9" s="1"/>
  <c r="E250" i="9"/>
  <c r="E245" i="9"/>
  <c r="H245" i="9" s="1"/>
  <c r="E240" i="9"/>
  <c r="H240" i="9" s="1"/>
  <c r="E236" i="9"/>
  <c r="E230" i="9"/>
  <c r="H230" i="9" s="1"/>
  <c r="E226" i="9"/>
  <c r="H226" i="9" s="1"/>
  <c r="E222" i="9"/>
  <c r="H222" i="9" s="1"/>
  <c r="E217" i="9"/>
  <c r="H217" i="9" s="1"/>
  <c r="E212" i="9"/>
  <c r="H212" i="9" s="1"/>
  <c r="E207" i="9"/>
  <c r="H207" i="9" s="1"/>
  <c r="E203" i="9"/>
  <c r="H203" i="9" s="1"/>
  <c r="E199" i="9"/>
  <c r="H199" i="9" s="1"/>
  <c r="E194" i="9"/>
  <c r="H194" i="9" s="1"/>
  <c r="E189" i="9"/>
  <c r="H189" i="9" s="1"/>
  <c r="E185" i="9"/>
  <c r="H185" i="9" s="1"/>
  <c r="E181" i="9"/>
  <c r="H181" i="9" s="1"/>
  <c r="E175" i="9"/>
  <c r="H175" i="9" s="1"/>
  <c r="E170" i="9"/>
  <c r="H170" i="9" s="1"/>
  <c r="E165" i="9"/>
  <c r="H165" i="9" s="1"/>
  <c r="E160" i="9"/>
  <c r="E155" i="9"/>
  <c r="H155" i="9" s="1"/>
  <c r="E151" i="9"/>
  <c r="E146" i="9"/>
  <c r="H146" i="9" s="1"/>
  <c r="E142" i="9"/>
  <c r="E137" i="9"/>
  <c r="H137" i="9" s="1"/>
  <c r="E131" i="9"/>
  <c r="H131" i="9" s="1"/>
  <c r="E127" i="9"/>
  <c r="H127" i="9" s="1"/>
  <c r="E122" i="9"/>
  <c r="H122" i="9" s="1"/>
  <c r="E117" i="9"/>
  <c r="H117" i="9" s="1"/>
  <c r="E113" i="9"/>
  <c r="H113" i="9" s="1"/>
  <c r="E109" i="9"/>
  <c r="H109" i="9" s="1"/>
  <c r="E103" i="9"/>
  <c r="E96" i="9"/>
  <c r="E91" i="9"/>
  <c r="E85" i="9"/>
  <c r="H85" i="9" s="1"/>
  <c r="E81" i="9"/>
  <c r="H81" i="9" s="1"/>
  <c r="E77" i="9"/>
  <c r="H77" i="9" s="1"/>
  <c r="E73" i="9"/>
  <c r="E68" i="9"/>
  <c r="H68" i="9" s="1"/>
  <c r="E63" i="9"/>
  <c r="H63" i="9" s="1"/>
  <c r="E58" i="9"/>
  <c r="H58" i="9" s="1"/>
  <c r="E53" i="9"/>
  <c r="H53" i="9" s="1"/>
  <c r="E49" i="9"/>
  <c r="H49" i="9" s="1"/>
  <c r="E45" i="9"/>
  <c r="H45" i="9" s="1"/>
  <c r="E41" i="9"/>
  <c r="E35" i="9"/>
  <c r="E30" i="9"/>
  <c r="H30" i="9" s="1"/>
  <c r="E26" i="9"/>
  <c r="E19" i="9"/>
  <c r="E13" i="9"/>
  <c r="H13" i="9" s="1"/>
  <c r="E8" i="9"/>
  <c r="H8" i="9" s="1"/>
  <c r="E3" i="9"/>
  <c r="G84" i="2"/>
  <c r="L84" i="2" s="1"/>
  <c r="G83" i="2"/>
  <c r="L83" i="2" s="1"/>
  <c r="G86" i="2"/>
  <c r="L86" i="2" s="1"/>
  <c r="F83" i="2"/>
  <c r="K83" i="2" s="1"/>
  <c r="F86" i="2"/>
  <c r="K86" i="2" s="1"/>
  <c r="G85" i="2"/>
  <c r="L85" i="2" s="1"/>
  <c r="F84" i="2"/>
  <c r="K84" i="2" s="1"/>
  <c r="F85" i="2"/>
  <c r="K85" i="2" s="1"/>
  <c r="K82" i="2"/>
  <c r="F81" i="2"/>
  <c r="K81" i="2" s="1"/>
  <c r="G81" i="2"/>
  <c r="L81" i="2" s="1"/>
  <c r="G82" i="2"/>
  <c r="L82" i="2" s="1"/>
  <c r="G30" i="2"/>
  <c r="L30" i="2" s="1"/>
  <c r="G26" i="2"/>
  <c r="L26" i="2" s="1"/>
  <c r="G45" i="2"/>
  <c r="L45" i="2" s="1"/>
  <c r="G27" i="2"/>
  <c r="L27" i="2" s="1"/>
  <c r="G80" i="2"/>
  <c r="L80" i="2" s="1"/>
  <c r="G92" i="2"/>
  <c r="L92" i="2" s="1"/>
  <c r="G41" i="2"/>
  <c r="L41" i="2" s="1"/>
  <c r="G105" i="2"/>
  <c r="L105" i="2" s="1"/>
  <c r="G123" i="2"/>
  <c r="L123" i="2" s="1"/>
  <c r="G9" i="2"/>
  <c r="L9" i="2" s="1"/>
  <c r="G127" i="2"/>
  <c r="L127" i="2" s="1"/>
  <c r="G109" i="2"/>
  <c r="L109" i="2" s="1"/>
  <c r="G12" i="2"/>
  <c r="L12" i="2" s="1"/>
  <c r="G177" i="2"/>
  <c r="L177" i="2" s="1"/>
  <c r="G63" i="2"/>
  <c r="L63" i="2" s="1"/>
  <c r="G222" i="2"/>
  <c r="L222" i="2" s="1"/>
  <c r="G49" i="2"/>
  <c r="L49" i="2" s="1"/>
  <c r="G185" i="2"/>
  <c r="L185" i="2" s="1"/>
  <c r="G58" i="2"/>
  <c r="L58" i="2" s="1"/>
  <c r="G218" i="2"/>
  <c r="L218" i="2" s="1"/>
  <c r="G7" i="2"/>
  <c r="L7" i="2" s="1"/>
  <c r="G67" i="2"/>
  <c r="L67" i="2" s="1"/>
  <c r="G226" i="2"/>
  <c r="L226" i="2" s="1"/>
  <c r="G8" i="2"/>
  <c r="L8" i="2" s="1"/>
  <c r="G76" i="2"/>
  <c r="L76" i="2" s="1"/>
  <c r="G231" i="2"/>
  <c r="L231" i="2" s="1"/>
  <c r="F231" i="2"/>
  <c r="K231" i="2" s="1"/>
  <c r="F226" i="2"/>
  <c r="K226" i="2" s="1"/>
  <c r="F222" i="2"/>
  <c r="K222" i="2" s="1"/>
  <c r="F218" i="2"/>
  <c r="K218" i="2" s="1"/>
  <c r="F213" i="2"/>
  <c r="K213" i="2" s="1"/>
  <c r="F208" i="2"/>
  <c r="K208" i="2" s="1"/>
  <c r="F203" i="2"/>
  <c r="K203" i="2" s="1"/>
  <c r="F199" i="2"/>
  <c r="K199" i="2" s="1"/>
  <c r="F195" i="2"/>
  <c r="K195" i="2" s="1"/>
  <c r="F190" i="2"/>
  <c r="F185" i="2"/>
  <c r="K185" i="2" s="1"/>
  <c r="F181" i="2"/>
  <c r="F177" i="2"/>
  <c r="K177" i="2" s="1"/>
  <c r="F265" i="2"/>
  <c r="K265" i="2" s="1"/>
  <c r="F261" i="2"/>
  <c r="K261" i="2" s="1"/>
  <c r="F257" i="2"/>
  <c r="K257" i="2" s="1"/>
  <c r="F253" i="2"/>
  <c r="K253" i="2" s="1"/>
  <c r="F249" i="2"/>
  <c r="K249" i="2" s="1"/>
  <c r="F244" i="2"/>
  <c r="K244" i="2" s="1"/>
  <c r="F240" i="2"/>
  <c r="K240" i="2" s="1"/>
  <c r="F235" i="2"/>
  <c r="K235" i="2" s="1"/>
  <c r="F170" i="2"/>
  <c r="F165" i="2"/>
  <c r="K165" i="2" s="1"/>
  <c r="F160" i="2"/>
  <c r="K160" i="2" s="1"/>
  <c r="F154" i="2"/>
  <c r="K154" i="2" s="1"/>
  <c r="F150" i="2"/>
  <c r="K150" i="2" s="1"/>
  <c r="F145" i="2"/>
  <c r="K145" i="2" s="1"/>
  <c r="F141" i="2"/>
  <c r="K141" i="2" s="1"/>
  <c r="F136" i="2"/>
  <c r="K136" i="2" s="1"/>
  <c r="F131" i="2"/>
  <c r="K131" i="2" s="1"/>
  <c r="K132" i="2" s="1"/>
  <c r="F126" i="2"/>
  <c r="K126" i="2" s="1"/>
  <c r="F121" i="2"/>
  <c r="K121" i="2" s="1"/>
  <c r="F117" i="2"/>
  <c r="K117" i="2" s="1"/>
  <c r="F112" i="2"/>
  <c r="K112" i="2" s="1"/>
  <c r="F108" i="2"/>
  <c r="K108" i="2" s="1"/>
  <c r="F103" i="2"/>
  <c r="F97" i="2"/>
  <c r="K97" i="2" s="1"/>
  <c r="F91" i="2"/>
  <c r="K91" i="2" s="1"/>
  <c r="F79" i="2"/>
  <c r="K79" i="2" s="1"/>
  <c r="F75" i="2"/>
  <c r="K75" i="2" s="1"/>
  <c r="F70" i="2"/>
  <c r="K70" i="2" s="1"/>
  <c r="F66" i="2"/>
  <c r="K66" i="2" s="1"/>
  <c r="F62" i="2"/>
  <c r="K62" i="2" s="1"/>
  <c r="F57" i="2"/>
  <c r="F52" i="2"/>
  <c r="K52" i="2" s="1"/>
  <c r="F48" i="2"/>
  <c r="K48" i="2" s="1"/>
  <c r="F44" i="2"/>
  <c r="K44" i="2" s="1"/>
  <c r="F39" i="2"/>
  <c r="F33" i="2"/>
  <c r="K33" i="2" s="1"/>
  <c r="F29" i="2"/>
  <c r="K29" i="2" s="1"/>
  <c r="F22" i="2"/>
  <c r="K22" i="2" s="1"/>
  <c r="K23" i="2" s="1"/>
  <c r="F16" i="2"/>
  <c r="K16" i="2" s="1"/>
  <c r="F10" i="2"/>
  <c r="K10" i="2" s="1"/>
  <c r="F5" i="2"/>
  <c r="K5" i="2" s="1"/>
  <c r="F230" i="2"/>
  <c r="K230" i="2" s="1"/>
  <c r="F225" i="2"/>
  <c r="K225" i="2" s="1"/>
  <c r="F221" i="2"/>
  <c r="K221" i="2" s="1"/>
  <c r="F217" i="2"/>
  <c r="K217" i="2" s="1"/>
  <c r="F212" i="2"/>
  <c r="K212" i="2" s="1"/>
  <c r="F207" i="2"/>
  <c r="K207" i="2" s="1"/>
  <c r="F202" i="2"/>
  <c r="K202" i="2" s="1"/>
  <c r="F198" i="2"/>
  <c r="K198" i="2" s="1"/>
  <c r="F194" i="2"/>
  <c r="K194" i="2" s="1"/>
  <c r="F189" i="2"/>
  <c r="K189" i="2" s="1"/>
  <c r="F184" i="2"/>
  <c r="K184" i="2" s="1"/>
  <c r="F180" i="2"/>
  <c r="K180" i="2" s="1"/>
  <c r="F175" i="2"/>
  <c r="K175" i="2" s="1"/>
  <c r="F269" i="2"/>
  <c r="K269" i="2" s="1"/>
  <c r="F264" i="2"/>
  <c r="K264" i="2" s="1"/>
  <c r="F260" i="2"/>
  <c r="K260" i="2" s="1"/>
  <c r="F256" i="2"/>
  <c r="K256" i="2" s="1"/>
  <c r="F252" i="2"/>
  <c r="F248" i="2"/>
  <c r="K248" i="2" s="1"/>
  <c r="F243" i="2"/>
  <c r="K243" i="2" s="1"/>
  <c r="F239" i="2"/>
  <c r="K239" i="2" s="1"/>
  <c r="F234" i="2"/>
  <c r="K234" i="2" s="1"/>
  <c r="F168" i="2"/>
  <c r="K168" i="2" s="1"/>
  <c r="F163" i="2"/>
  <c r="K163" i="2" s="1"/>
  <c r="F159" i="2"/>
  <c r="K159" i="2" s="1"/>
  <c r="F153" i="2"/>
  <c r="K153" i="2" s="1"/>
  <c r="F149" i="2"/>
  <c r="K149" i="2" s="1"/>
  <c r="F144" i="2"/>
  <c r="K144" i="2" s="1"/>
  <c r="F140" i="2"/>
  <c r="K140" i="2" s="1"/>
  <c r="F135" i="2"/>
  <c r="F129" i="2"/>
  <c r="K129" i="2" s="1"/>
  <c r="F125" i="2"/>
  <c r="K125" i="2" s="1"/>
  <c r="F120" i="2"/>
  <c r="K120" i="2" s="1"/>
  <c r="F116" i="2"/>
  <c r="K116" i="2" s="1"/>
  <c r="F111" i="2"/>
  <c r="K111" i="2" s="1"/>
  <c r="F107" i="2"/>
  <c r="K107" i="2" s="1"/>
  <c r="F101" i="2"/>
  <c r="K101" i="2" s="1"/>
  <c r="F95" i="2"/>
  <c r="F96" i="2" s="1"/>
  <c r="F90" i="2"/>
  <c r="K90" i="2" s="1"/>
  <c r="F78" i="2"/>
  <c r="K78" i="2" s="1"/>
  <c r="F74" i="2"/>
  <c r="K74" i="2" s="1"/>
  <c r="F69" i="2"/>
  <c r="F65" i="2"/>
  <c r="K65" i="2" s="1"/>
  <c r="F61" i="2"/>
  <c r="K61" i="2" s="1"/>
  <c r="F55" i="2"/>
  <c r="K55" i="2" s="1"/>
  <c r="F51" i="2"/>
  <c r="K51" i="2" s="1"/>
  <c r="F47" i="2"/>
  <c r="K47" i="2" s="1"/>
  <c r="F43" i="2"/>
  <c r="K43" i="2" s="1"/>
  <c r="F37" i="2"/>
  <c r="K37" i="2" s="1"/>
  <c r="F32" i="2"/>
  <c r="K32" i="2" s="1"/>
  <c r="F28" i="2"/>
  <c r="K28" i="2" s="1"/>
  <c r="F20" i="2"/>
  <c r="F14" i="2"/>
  <c r="K14" i="2" s="1"/>
  <c r="F9" i="2"/>
  <c r="K9" i="2" s="1"/>
  <c r="F4" i="2"/>
  <c r="K4" i="2" s="1"/>
  <c r="F233" i="2"/>
  <c r="K233" i="2" s="1"/>
  <c r="F205" i="2"/>
  <c r="K205" i="2" s="1"/>
  <c r="F192" i="2"/>
  <c r="K192" i="2" s="1"/>
  <c r="F183" i="2"/>
  <c r="K183" i="2" s="1"/>
  <c r="F174" i="2"/>
  <c r="K174" i="2" s="1"/>
  <c r="F228" i="2"/>
  <c r="K228" i="2" s="1"/>
  <c r="F224" i="2"/>
  <c r="K224" i="2" s="1"/>
  <c r="F220" i="2"/>
  <c r="K220" i="2" s="1"/>
  <c r="F216" i="2"/>
  <c r="K216" i="2" s="1"/>
  <c r="F210" i="2"/>
  <c r="K210" i="2" s="1"/>
  <c r="F201" i="2"/>
  <c r="K201" i="2" s="1"/>
  <c r="F197" i="2"/>
  <c r="K197" i="2" s="1"/>
  <c r="F187" i="2"/>
  <c r="K187" i="2" s="1"/>
  <c r="F179" i="2"/>
  <c r="K179" i="2" s="1"/>
  <c r="F268" i="2"/>
  <c r="K268" i="2" s="1"/>
  <c r="F263" i="2"/>
  <c r="K263" i="2" s="1"/>
  <c r="F259" i="2"/>
  <c r="K259" i="2" s="1"/>
  <c r="F255" i="2"/>
  <c r="K255" i="2" s="1"/>
  <c r="F251" i="2"/>
  <c r="K251" i="2" s="1"/>
  <c r="F247" i="2"/>
  <c r="K247" i="2" s="1"/>
  <c r="F242" i="2"/>
  <c r="K242" i="2" s="1"/>
  <c r="F237" i="2"/>
  <c r="K237" i="2" s="1"/>
  <c r="F167" i="2"/>
  <c r="F162" i="2"/>
  <c r="K162" i="2" s="1"/>
  <c r="F157" i="2"/>
  <c r="K157" i="2" s="1"/>
  <c r="K158" i="2" s="1"/>
  <c r="F152" i="2"/>
  <c r="K152" i="2" s="1"/>
  <c r="F148" i="2"/>
  <c r="K148" i="2" s="1"/>
  <c r="F143" i="2"/>
  <c r="K143" i="2" s="1"/>
  <c r="F139" i="2"/>
  <c r="F134" i="2"/>
  <c r="K134" i="2" s="1"/>
  <c r="F128" i="2"/>
  <c r="K128" i="2" s="1"/>
  <c r="F124" i="2"/>
  <c r="K124" i="2" s="1"/>
  <c r="F119" i="2"/>
  <c r="K119" i="2" s="1"/>
  <c r="F114" i="2"/>
  <c r="K114" i="2" s="1"/>
  <c r="F110" i="2"/>
  <c r="F106" i="2"/>
  <c r="K106" i="2" s="1"/>
  <c r="F100" i="2"/>
  <c r="K100" i="2" s="1"/>
  <c r="F93" i="2"/>
  <c r="K93" i="2" s="1"/>
  <c r="F88" i="2"/>
  <c r="K88" i="2" s="1"/>
  <c r="K89" i="2" s="1"/>
  <c r="F77" i="2"/>
  <c r="K77" i="2" s="1"/>
  <c r="F73" i="2"/>
  <c r="F68" i="2"/>
  <c r="K68" i="2" s="1"/>
  <c r="F60" i="2"/>
  <c r="K60" i="2" s="1"/>
  <c r="F54" i="2"/>
  <c r="K54" i="2" s="1"/>
  <c r="F50" i="2"/>
  <c r="K50" i="2" s="1"/>
  <c r="F46" i="2"/>
  <c r="K46" i="2" s="1"/>
  <c r="F42" i="2"/>
  <c r="K42" i="2" s="1"/>
  <c r="F36" i="2"/>
  <c r="K36" i="2" s="1"/>
  <c r="F31" i="2"/>
  <c r="K31" i="2" s="1"/>
  <c r="F27" i="2"/>
  <c r="K27" i="2" s="1"/>
  <c r="F19" i="2"/>
  <c r="K19" i="2" s="1"/>
  <c r="F13" i="2"/>
  <c r="K13" i="2" s="1"/>
  <c r="F8" i="2"/>
  <c r="K8" i="2" s="1"/>
  <c r="F24" i="2"/>
  <c r="K24" i="2" s="1"/>
  <c r="K25" i="2" s="1"/>
  <c r="F227" i="2"/>
  <c r="K227" i="2" s="1"/>
  <c r="F223" i="2"/>
  <c r="K223" i="2" s="1"/>
  <c r="F219" i="2"/>
  <c r="K219" i="2" s="1"/>
  <c r="F214" i="2"/>
  <c r="K214" i="2" s="1"/>
  <c r="F209" i="2"/>
  <c r="K209" i="2" s="1"/>
  <c r="F204" i="2"/>
  <c r="K204" i="2" s="1"/>
  <c r="F200" i="2"/>
  <c r="K200" i="2" s="1"/>
  <c r="F196" i="2"/>
  <c r="K196" i="2" s="1"/>
  <c r="F191" i="2"/>
  <c r="K191" i="2" s="1"/>
  <c r="F186" i="2"/>
  <c r="K186" i="2" s="1"/>
  <c r="F182" i="2"/>
  <c r="K182" i="2" s="1"/>
  <c r="F178" i="2"/>
  <c r="K178" i="2" s="1"/>
  <c r="F266" i="2"/>
  <c r="K266" i="2" s="1"/>
  <c r="F262" i="2"/>
  <c r="K262" i="2" s="1"/>
  <c r="F258" i="2"/>
  <c r="K258" i="2" s="1"/>
  <c r="F254" i="2"/>
  <c r="K254" i="2" s="1"/>
  <c r="F250" i="2"/>
  <c r="K250" i="2" s="1"/>
  <c r="F246" i="2"/>
  <c r="K246" i="2" s="1"/>
  <c r="F241" i="2"/>
  <c r="K241" i="2" s="1"/>
  <c r="F236" i="2"/>
  <c r="K236" i="2" s="1"/>
  <c r="F171" i="2"/>
  <c r="K171" i="2" s="1"/>
  <c r="F166" i="2"/>
  <c r="K166" i="2" s="1"/>
  <c r="F161" i="2"/>
  <c r="K161" i="2" s="1"/>
  <c r="F155" i="2"/>
  <c r="K155" i="2" s="1"/>
  <c r="F151" i="2"/>
  <c r="F146" i="2"/>
  <c r="K146" i="2" s="1"/>
  <c r="F142" i="2"/>
  <c r="K142" i="2" s="1"/>
  <c r="F137" i="2"/>
  <c r="K137" i="2" s="1"/>
  <c r="F133" i="2"/>
  <c r="K133" i="2" s="1"/>
  <c r="F127" i="2"/>
  <c r="K127" i="2" s="1"/>
  <c r="F123" i="2"/>
  <c r="K123" i="2" s="1"/>
  <c r="F118" i="2"/>
  <c r="K118" i="2" s="1"/>
  <c r="F113" i="2"/>
  <c r="K113" i="2" s="1"/>
  <c r="F109" i="2"/>
  <c r="K109" i="2" s="1"/>
  <c r="F105" i="2"/>
  <c r="K105" i="2" s="1"/>
  <c r="F98" i="2"/>
  <c r="K98" i="2" s="1"/>
  <c r="F92" i="2"/>
  <c r="F80" i="2"/>
  <c r="K80" i="2" s="1"/>
  <c r="F76" i="2"/>
  <c r="K76" i="2" s="1"/>
  <c r="F71" i="2"/>
  <c r="K71" i="2" s="1"/>
  <c r="F67" i="2"/>
  <c r="K67" i="2" s="1"/>
  <c r="F63" i="2"/>
  <c r="K63" i="2" s="1"/>
  <c r="F58" i="2"/>
  <c r="K58" i="2" s="1"/>
  <c r="F53" i="2"/>
  <c r="K53" i="2" s="1"/>
  <c r="F49" i="2"/>
  <c r="K49" i="2" s="1"/>
  <c r="F45" i="2"/>
  <c r="K45" i="2" s="1"/>
  <c r="F41" i="2"/>
  <c r="K41" i="2" s="1"/>
  <c r="F35" i="2"/>
  <c r="K35" i="2" s="1"/>
  <c r="F30" i="2"/>
  <c r="K30" i="2" s="1"/>
  <c r="F26" i="2"/>
  <c r="K26" i="2" s="1"/>
  <c r="F17" i="2"/>
  <c r="F12" i="2"/>
  <c r="K12" i="2" s="1"/>
  <c r="F7" i="2"/>
  <c r="K7" i="2" s="1"/>
  <c r="G181" i="2"/>
  <c r="L181" i="2" s="1"/>
  <c r="G31" i="2"/>
  <c r="L31" i="2" s="1"/>
  <c r="G195" i="2"/>
  <c r="L195" i="2" s="1"/>
  <c r="G113" i="2"/>
  <c r="L113" i="2" s="1"/>
  <c r="G190" i="2"/>
  <c r="L190" i="2" s="1"/>
  <c r="G13" i="2"/>
  <c r="L13" i="2" s="1"/>
  <c r="G265" i="2"/>
  <c r="L265" i="2" s="1"/>
  <c r="G261" i="2"/>
  <c r="L261" i="2" s="1"/>
  <c r="G257" i="2"/>
  <c r="L257" i="2" s="1"/>
  <c r="G253" i="2"/>
  <c r="L253" i="2" s="1"/>
  <c r="G249" i="2"/>
  <c r="L249" i="2" s="1"/>
  <c r="G244" i="2"/>
  <c r="L244" i="2" s="1"/>
  <c r="G240" i="2"/>
  <c r="L240" i="2" s="1"/>
  <c r="G235" i="2"/>
  <c r="L235" i="2" s="1"/>
  <c r="G170" i="2"/>
  <c r="L170" i="2" s="1"/>
  <c r="G165" i="2"/>
  <c r="G160" i="2"/>
  <c r="L160" i="2" s="1"/>
  <c r="G154" i="2"/>
  <c r="L154" i="2" s="1"/>
  <c r="G150" i="2"/>
  <c r="L150" i="2" s="1"/>
  <c r="G145" i="2"/>
  <c r="L145" i="2" s="1"/>
  <c r="G141" i="2"/>
  <c r="L141" i="2" s="1"/>
  <c r="G136" i="2"/>
  <c r="L136" i="2" s="1"/>
  <c r="G131" i="2"/>
  <c r="L131" i="2" s="1"/>
  <c r="L132" i="2" s="1"/>
  <c r="G126" i="2"/>
  <c r="L126" i="2" s="1"/>
  <c r="G121" i="2"/>
  <c r="L121" i="2" s="1"/>
  <c r="G117" i="2"/>
  <c r="L117" i="2" s="1"/>
  <c r="G112" i="2"/>
  <c r="L112" i="2" s="1"/>
  <c r="G108" i="2"/>
  <c r="L108" i="2" s="1"/>
  <c r="G103" i="2"/>
  <c r="L103" i="2" s="1"/>
  <c r="L104" i="2" s="1"/>
  <c r="G97" i="2"/>
  <c r="L97" i="2" s="1"/>
  <c r="G91" i="2"/>
  <c r="L91" i="2" s="1"/>
  <c r="G79" i="2"/>
  <c r="L79" i="2" s="1"/>
  <c r="G75" i="2"/>
  <c r="L75" i="2" s="1"/>
  <c r="G70" i="2"/>
  <c r="G66" i="2"/>
  <c r="L66" i="2" s="1"/>
  <c r="G62" i="2"/>
  <c r="L62" i="2" s="1"/>
  <c r="G57" i="2"/>
  <c r="G52" i="2"/>
  <c r="L52" i="2" s="1"/>
  <c r="G48" i="2"/>
  <c r="L48" i="2" s="1"/>
  <c r="G44" i="2"/>
  <c r="L44" i="2" s="1"/>
  <c r="G39" i="2"/>
  <c r="L39" i="2" s="1"/>
  <c r="L40" i="2" s="1"/>
  <c r="G33" i="2"/>
  <c r="L33" i="2" s="1"/>
  <c r="G29" i="2"/>
  <c r="L29" i="2" s="1"/>
  <c r="G22" i="2"/>
  <c r="G16" i="2"/>
  <c r="L16" i="2" s="1"/>
  <c r="G10" i="2"/>
  <c r="L10" i="2" s="1"/>
  <c r="G5" i="2"/>
  <c r="L5" i="2" s="1"/>
  <c r="G95" i="2"/>
  <c r="G96" i="2" s="1"/>
  <c r="G69" i="2"/>
  <c r="L69" i="2" s="1"/>
  <c r="G51" i="2"/>
  <c r="L51" i="2" s="1"/>
  <c r="G32" i="2"/>
  <c r="L32" i="2" s="1"/>
  <c r="G4" i="2"/>
  <c r="G184" i="2"/>
  <c r="L184" i="2" s="1"/>
  <c r="G107" i="2"/>
  <c r="L107" i="2" s="1"/>
  <c r="G78" i="2"/>
  <c r="L78" i="2" s="1"/>
  <c r="G74" i="2"/>
  <c r="L74" i="2" s="1"/>
  <c r="G61" i="2"/>
  <c r="L61" i="2" s="1"/>
  <c r="G55" i="2"/>
  <c r="L55" i="2" s="1"/>
  <c r="G47" i="2"/>
  <c r="L47" i="2" s="1"/>
  <c r="G37" i="2"/>
  <c r="L37" i="2" s="1"/>
  <c r="G28" i="2"/>
  <c r="L28" i="2" s="1"/>
  <c r="G14" i="2"/>
  <c r="L14" i="2" s="1"/>
  <c r="G42" i="2"/>
  <c r="L42" i="2" s="1"/>
  <c r="G230" i="2"/>
  <c r="L230" i="2" s="1"/>
  <c r="G225" i="2"/>
  <c r="L225" i="2" s="1"/>
  <c r="G221" i="2"/>
  <c r="L221" i="2" s="1"/>
  <c r="G217" i="2"/>
  <c r="L217" i="2" s="1"/>
  <c r="G212" i="2"/>
  <c r="L212" i="2" s="1"/>
  <c r="G207" i="2"/>
  <c r="L207" i="2" s="1"/>
  <c r="G202" i="2"/>
  <c r="G198" i="2"/>
  <c r="L198" i="2" s="1"/>
  <c r="G194" i="2"/>
  <c r="L194" i="2" s="1"/>
  <c r="G189" i="2"/>
  <c r="L189" i="2" s="1"/>
  <c r="G180" i="2"/>
  <c r="L180" i="2" s="1"/>
  <c r="G175" i="2"/>
  <c r="L175" i="2" s="1"/>
  <c r="G43" i="2"/>
  <c r="L43" i="2" s="1"/>
  <c r="G20" i="2"/>
  <c r="L20" i="2" s="1"/>
  <c r="G269" i="2"/>
  <c r="L269" i="2" s="1"/>
  <c r="G264" i="2"/>
  <c r="L264" i="2" s="1"/>
  <c r="G260" i="2"/>
  <c r="L260" i="2" s="1"/>
  <c r="G256" i="2"/>
  <c r="L256" i="2" s="1"/>
  <c r="G252" i="2"/>
  <c r="L252" i="2" s="1"/>
  <c r="G248" i="2"/>
  <c r="L248" i="2" s="1"/>
  <c r="G243" i="2"/>
  <c r="L243" i="2" s="1"/>
  <c r="G239" i="2"/>
  <c r="L239" i="2" s="1"/>
  <c r="G234" i="2"/>
  <c r="L234" i="2" s="1"/>
  <c r="G168" i="2"/>
  <c r="L168" i="2" s="1"/>
  <c r="G163" i="2"/>
  <c r="L163" i="2" s="1"/>
  <c r="G159" i="2"/>
  <c r="L159" i="2" s="1"/>
  <c r="G153" i="2"/>
  <c r="L153" i="2" s="1"/>
  <c r="G149" i="2"/>
  <c r="L149" i="2" s="1"/>
  <c r="G144" i="2"/>
  <c r="L144" i="2" s="1"/>
  <c r="G140" i="2"/>
  <c r="L140" i="2" s="1"/>
  <c r="G135" i="2"/>
  <c r="L135" i="2" s="1"/>
  <c r="G129" i="2"/>
  <c r="L129" i="2" s="1"/>
  <c r="G125" i="2"/>
  <c r="L125" i="2" s="1"/>
  <c r="G120" i="2"/>
  <c r="L120" i="2" s="1"/>
  <c r="G116" i="2"/>
  <c r="L116" i="2" s="1"/>
  <c r="G111" i="2"/>
  <c r="L111" i="2" s="1"/>
  <c r="G101" i="2"/>
  <c r="L101" i="2" s="1"/>
  <c r="G90" i="2"/>
  <c r="L90" i="2" s="1"/>
  <c r="G65" i="2"/>
  <c r="L65" i="2" s="1"/>
  <c r="G162" i="2"/>
  <c r="L162" i="2" s="1"/>
  <c r="G152" i="2"/>
  <c r="L152" i="2" s="1"/>
  <c r="G143" i="2"/>
  <c r="L143" i="2" s="1"/>
  <c r="G134" i="2"/>
  <c r="L134" i="2" s="1"/>
  <c r="G124" i="2"/>
  <c r="L124" i="2" s="1"/>
  <c r="G114" i="2"/>
  <c r="L114" i="2" s="1"/>
  <c r="G106" i="2"/>
  <c r="L106" i="2" s="1"/>
  <c r="G93" i="2"/>
  <c r="L93" i="2" s="1"/>
  <c r="G77" i="2"/>
  <c r="L77" i="2" s="1"/>
  <c r="G68" i="2"/>
  <c r="L68" i="2" s="1"/>
  <c r="G60" i="2"/>
  <c r="L60" i="2" s="1"/>
  <c r="G50" i="2"/>
  <c r="L50" i="2" s="1"/>
  <c r="G36" i="2"/>
  <c r="L36" i="2" s="1"/>
  <c r="G233" i="2"/>
  <c r="G228" i="2"/>
  <c r="L228" i="2" s="1"/>
  <c r="G224" i="2"/>
  <c r="L224" i="2" s="1"/>
  <c r="G220" i="2"/>
  <c r="L220" i="2" s="1"/>
  <c r="G216" i="2"/>
  <c r="L216" i="2" s="1"/>
  <c r="G210" i="2"/>
  <c r="L210" i="2" s="1"/>
  <c r="G205" i="2"/>
  <c r="L205" i="2" s="1"/>
  <c r="G201" i="2"/>
  <c r="L201" i="2" s="1"/>
  <c r="G197" i="2"/>
  <c r="L197" i="2" s="1"/>
  <c r="G192" i="2"/>
  <c r="L192" i="2" s="1"/>
  <c r="G187" i="2"/>
  <c r="L187" i="2" s="1"/>
  <c r="G183" i="2"/>
  <c r="L183" i="2" s="1"/>
  <c r="G179" i="2"/>
  <c r="L179" i="2" s="1"/>
  <c r="G174" i="2"/>
  <c r="L174" i="2" s="1"/>
  <c r="G268" i="2"/>
  <c r="G263" i="2"/>
  <c r="L263" i="2" s="1"/>
  <c r="G259" i="2"/>
  <c r="L259" i="2" s="1"/>
  <c r="G255" i="2"/>
  <c r="L255" i="2" s="1"/>
  <c r="G251" i="2"/>
  <c r="L251" i="2" s="1"/>
  <c r="G247" i="2"/>
  <c r="L247" i="2" s="1"/>
  <c r="G242" i="2"/>
  <c r="L242" i="2" s="1"/>
  <c r="G237" i="2"/>
  <c r="L237" i="2" s="1"/>
  <c r="G167" i="2"/>
  <c r="L167" i="2" s="1"/>
  <c r="G157" i="2"/>
  <c r="L157" i="2" s="1"/>
  <c r="L158" i="2" s="1"/>
  <c r="G148" i="2"/>
  <c r="G139" i="2"/>
  <c r="G128" i="2"/>
  <c r="L128" i="2" s="1"/>
  <c r="G119" i="2"/>
  <c r="L119" i="2" s="1"/>
  <c r="G110" i="2"/>
  <c r="L110" i="2" s="1"/>
  <c r="G100" i="2"/>
  <c r="L100" i="2" s="1"/>
  <c r="G88" i="2"/>
  <c r="L88" i="2" s="1"/>
  <c r="L89" i="2" s="1"/>
  <c r="G73" i="2"/>
  <c r="G54" i="2"/>
  <c r="L54" i="2" s="1"/>
  <c r="G46" i="2"/>
  <c r="L46" i="2" s="1"/>
  <c r="G24" i="2"/>
  <c r="L24" i="2" s="1"/>
  <c r="L25" i="2" s="1"/>
  <c r="G227" i="2"/>
  <c r="L227" i="2" s="1"/>
  <c r="G223" i="2"/>
  <c r="L223" i="2" s="1"/>
  <c r="G219" i="2"/>
  <c r="L219" i="2" s="1"/>
  <c r="G214" i="2"/>
  <c r="L214" i="2" s="1"/>
  <c r="G209" i="2"/>
  <c r="L209" i="2" s="1"/>
  <c r="G204" i="2"/>
  <c r="L204" i="2" s="1"/>
  <c r="G200" i="2"/>
  <c r="L200" i="2" s="1"/>
  <c r="G196" i="2"/>
  <c r="L196" i="2" s="1"/>
  <c r="G191" i="2"/>
  <c r="L191" i="2" s="1"/>
  <c r="G186" i="2"/>
  <c r="L186" i="2" s="1"/>
  <c r="G182" i="2"/>
  <c r="L182" i="2" s="1"/>
  <c r="G178" i="2"/>
  <c r="G266" i="2"/>
  <c r="L266" i="2" s="1"/>
  <c r="G262" i="2"/>
  <c r="L262" i="2" s="1"/>
  <c r="G258" i="2"/>
  <c r="L258" i="2" s="1"/>
  <c r="G254" i="2"/>
  <c r="L254" i="2" s="1"/>
  <c r="G250" i="2"/>
  <c r="L250" i="2" s="1"/>
  <c r="G246" i="2"/>
  <c r="L246" i="2" s="1"/>
  <c r="G241" i="2"/>
  <c r="L241" i="2" s="1"/>
  <c r="G236" i="2"/>
  <c r="L236" i="2" s="1"/>
  <c r="G171" i="2"/>
  <c r="L171" i="2" s="1"/>
  <c r="G166" i="2"/>
  <c r="L166" i="2" s="1"/>
  <c r="G161" i="2"/>
  <c r="L161" i="2" s="1"/>
  <c r="G155" i="2"/>
  <c r="L155" i="2" s="1"/>
  <c r="G151" i="2"/>
  <c r="L151" i="2" s="1"/>
  <c r="G146" i="2"/>
  <c r="L146" i="2" s="1"/>
  <c r="G142" i="2"/>
  <c r="L142" i="2" s="1"/>
  <c r="G137" i="2"/>
  <c r="L137" i="2" s="1"/>
  <c r="G133" i="2"/>
  <c r="L133" i="2" s="1"/>
  <c r="G17" i="2"/>
  <c r="L17" i="2" s="1"/>
  <c r="G35" i="2"/>
  <c r="L35" i="2" s="1"/>
  <c r="G53" i="2"/>
  <c r="L53" i="2" s="1"/>
  <c r="G71" i="2"/>
  <c r="L71" i="2" s="1"/>
  <c r="G98" i="2"/>
  <c r="L98" i="2" s="1"/>
  <c r="G118" i="2"/>
  <c r="L118" i="2" s="1"/>
  <c r="G203" i="2"/>
  <c r="L203" i="2" s="1"/>
  <c r="G208" i="2"/>
  <c r="L208" i="2" s="1"/>
  <c r="G19" i="2"/>
  <c r="G213" i="2"/>
  <c r="L213" i="2" s="1"/>
  <c r="C277" i="2"/>
  <c r="D274" i="2"/>
  <c r="G172" i="2"/>
  <c r="L172" i="2" s="1"/>
  <c r="F172" i="2"/>
  <c r="K172" i="2" s="1"/>
  <c r="G275" i="9" l="1"/>
  <c r="F275" i="9"/>
  <c r="E72" i="9"/>
  <c r="H65" i="9"/>
  <c r="H72" i="9" s="1"/>
  <c r="E59" i="9"/>
  <c r="H57" i="9"/>
  <c r="H59" i="9" s="1"/>
  <c r="H162" i="9"/>
  <c r="H167" i="9" s="1"/>
  <c r="E167" i="9"/>
  <c r="H73" i="9"/>
  <c r="H88" i="9" s="1"/>
  <c r="E88" i="9"/>
  <c r="H219" i="9"/>
  <c r="H232" i="9" s="1"/>
  <c r="E232" i="9"/>
  <c r="E274" i="9"/>
  <c r="H272" i="9"/>
  <c r="H274" i="9" s="1"/>
  <c r="E214" i="9"/>
  <c r="H210" i="9"/>
  <c r="H214" i="9" s="1"/>
  <c r="H173" i="9"/>
  <c r="H176" i="9" s="1"/>
  <c r="E176" i="9"/>
  <c r="E191" i="9"/>
  <c r="H180" i="9"/>
  <c r="H191" i="9" s="1"/>
  <c r="H19" i="9"/>
  <c r="H21" i="9" s="1"/>
  <c r="E21" i="9"/>
  <c r="H250" i="9"/>
  <c r="H271" i="9" s="1"/>
  <c r="E271" i="9"/>
  <c r="E99" i="9"/>
  <c r="H98" i="9"/>
  <c r="H99" i="9" s="1"/>
  <c r="E218" i="9"/>
  <c r="H215" i="9"/>
  <c r="H218" i="9" s="1"/>
  <c r="E133" i="9"/>
  <c r="H126" i="9"/>
  <c r="H133" i="9" s="1"/>
  <c r="E34" i="9"/>
  <c r="H26" i="9"/>
  <c r="H34" i="9" s="1"/>
  <c r="E15" i="9"/>
  <c r="H12" i="9"/>
  <c r="H15" i="9" s="1"/>
  <c r="E150" i="9"/>
  <c r="H142" i="9"/>
  <c r="H150" i="9" s="1"/>
  <c r="E125" i="9"/>
  <c r="H119" i="9"/>
  <c r="H125" i="9" s="1"/>
  <c r="E11" i="9"/>
  <c r="H6" i="9"/>
  <c r="H11" i="9" s="1"/>
  <c r="H136" i="9"/>
  <c r="H141" i="9" s="1"/>
  <c r="E141" i="9"/>
  <c r="E38" i="9"/>
  <c r="H35" i="9"/>
  <c r="H38" i="9" s="1"/>
  <c r="E95" i="9"/>
  <c r="H91" i="9"/>
  <c r="H95" i="9" s="1"/>
  <c r="E159" i="9"/>
  <c r="H151" i="9"/>
  <c r="H159" i="9" s="1"/>
  <c r="H168" i="9"/>
  <c r="H172" i="9" s="1"/>
  <c r="E172" i="9"/>
  <c r="E25" i="9"/>
  <c r="H24" i="9"/>
  <c r="H25" i="9" s="1"/>
  <c r="H236" i="9"/>
  <c r="H241" i="9" s="1"/>
  <c r="E241" i="9"/>
  <c r="E135" i="9"/>
  <c r="H134" i="9"/>
  <c r="H135" i="9" s="1"/>
  <c r="E56" i="9"/>
  <c r="H41" i="9"/>
  <c r="H56" i="9" s="1"/>
  <c r="E97" i="9"/>
  <c r="H96" i="9"/>
  <c r="H97" i="9" s="1"/>
  <c r="H242" i="9"/>
  <c r="H249" i="9" s="1"/>
  <c r="E249" i="9"/>
  <c r="E235" i="9"/>
  <c r="H233" i="9"/>
  <c r="H235" i="9" s="1"/>
  <c r="E18" i="9"/>
  <c r="H16" i="9"/>
  <c r="H18" i="9" s="1"/>
  <c r="H100" i="9"/>
  <c r="H102" i="9" s="1"/>
  <c r="E102" i="9"/>
  <c r="H3" i="9"/>
  <c r="H5" i="9" s="1"/>
  <c r="E5" i="9"/>
  <c r="H103" i="9"/>
  <c r="H105" i="9" s="1"/>
  <c r="E105" i="9"/>
  <c r="E161" i="9"/>
  <c r="H160" i="9"/>
  <c r="H161" i="9" s="1"/>
  <c r="E23" i="9"/>
  <c r="H22" i="9"/>
  <c r="H23" i="9" s="1"/>
  <c r="E107" i="9"/>
  <c r="H106" i="9"/>
  <c r="H107" i="9" s="1"/>
  <c r="H89" i="9"/>
  <c r="H90" i="9" s="1"/>
  <c r="E90" i="9"/>
  <c r="E179" i="9"/>
  <c r="H177" i="9"/>
  <c r="H179" i="9" s="1"/>
  <c r="H39" i="9"/>
  <c r="H40" i="9" s="1"/>
  <c r="E40" i="9"/>
  <c r="E64" i="9"/>
  <c r="H60" i="9"/>
  <c r="H64" i="9" s="1"/>
  <c r="E196" i="9"/>
  <c r="H192" i="9"/>
  <c r="H196" i="9" s="1"/>
  <c r="E209" i="9"/>
  <c r="H197" i="9"/>
  <c r="H209" i="9" s="1"/>
  <c r="E118" i="9"/>
  <c r="H108" i="9"/>
  <c r="H118" i="9" s="1"/>
  <c r="L139" i="2"/>
  <c r="L147" i="2" s="1"/>
  <c r="G147" i="2"/>
  <c r="K139" i="2"/>
  <c r="K147" i="2" s="1"/>
  <c r="F147" i="2"/>
  <c r="F89" i="2"/>
  <c r="G59" i="2"/>
  <c r="L176" i="2"/>
  <c r="K99" i="2"/>
  <c r="E86" i="2"/>
  <c r="E83" i="2"/>
  <c r="E84" i="2"/>
  <c r="E85" i="2"/>
  <c r="L94" i="2"/>
  <c r="K73" i="2"/>
  <c r="K87" i="2" s="1"/>
  <c r="F87" i="2"/>
  <c r="L232" i="2"/>
  <c r="L73" i="2"/>
  <c r="L87" i="2" s="1"/>
  <c r="G87" i="2"/>
  <c r="E234" i="2"/>
  <c r="J234" i="2" s="1"/>
  <c r="M234" i="2" s="1"/>
  <c r="N234" i="2" s="1"/>
  <c r="O234" i="2" s="1"/>
  <c r="P234" i="2" s="1"/>
  <c r="E82" i="2"/>
  <c r="E81" i="2"/>
  <c r="L95" i="2"/>
  <c r="L96" i="2" s="1"/>
  <c r="F23" i="2"/>
  <c r="K232" i="2"/>
  <c r="L18" i="2"/>
  <c r="K102" i="2"/>
  <c r="L99" i="2"/>
  <c r="L34" i="2"/>
  <c r="F232" i="2"/>
  <c r="F215" i="2"/>
  <c r="F176" i="2"/>
  <c r="G132" i="2"/>
  <c r="K38" i="2"/>
  <c r="L122" i="2"/>
  <c r="G6" i="2"/>
  <c r="K15" i="2"/>
  <c r="K6" i="2"/>
  <c r="K215" i="2"/>
  <c r="G193" i="2"/>
  <c r="G104" i="2"/>
  <c r="G169" i="2"/>
  <c r="G176" i="2"/>
  <c r="L193" i="2"/>
  <c r="L64" i="2"/>
  <c r="K238" i="2"/>
  <c r="G40" i="2"/>
  <c r="G38" i="2"/>
  <c r="F38" i="2"/>
  <c r="L11" i="2"/>
  <c r="F169" i="2"/>
  <c r="F6" i="2"/>
  <c r="L4" i="2"/>
  <c r="L6" i="2" s="1"/>
  <c r="F238" i="2"/>
  <c r="L165" i="2"/>
  <c r="L169" i="2" s="1"/>
  <c r="L245" i="2"/>
  <c r="G245" i="2"/>
  <c r="L102" i="2"/>
  <c r="F158" i="2"/>
  <c r="L57" i="2"/>
  <c r="L59" i="2" s="1"/>
  <c r="F132" i="2"/>
  <c r="L56" i="2"/>
  <c r="K11" i="2"/>
  <c r="K211" i="2"/>
  <c r="G89" i="2"/>
  <c r="F130" i="2"/>
  <c r="L130" i="2"/>
  <c r="F102" i="2"/>
  <c r="G64" i="2"/>
  <c r="F99" i="2"/>
  <c r="L215" i="2"/>
  <c r="K122" i="2"/>
  <c r="K245" i="2"/>
  <c r="G18" i="2"/>
  <c r="G99" i="2"/>
  <c r="L15" i="2"/>
  <c r="K64" i="2"/>
  <c r="K270" i="2"/>
  <c r="F59" i="2"/>
  <c r="F15" i="2"/>
  <c r="L173" i="2"/>
  <c r="K56" i="2"/>
  <c r="F229" i="2"/>
  <c r="L211" i="2"/>
  <c r="K167" i="2"/>
  <c r="K169" i="2" s="1"/>
  <c r="G34" i="2"/>
  <c r="G232" i="2"/>
  <c r="G15" i="2"/>
  <c r="L164" i="2"/>
  <c r="K57" i="2"/>
  <c r="K59" i="2" s="1"/>
  <c r="G158" i="2"/>
  <c r="K95" i="2"/>
  <c r="K96" i="2" s="1"/>
  <c r="L38" i="2"/>
  <c r="G164" i="2"/>
  <c r="G122" i="2"/>
  <c r="L115" i="2"/>
  <c r="F270" i="2"/>
  <c r="F64" i="2"/>
  <c r="F25" i="2"/>
  <c r="L268" i="2"/>
  <c r="L270" i="2" s="1"/>
  <c r="G270" i="2"/>
  <c r="L70" i="2"/>
  <c r="L72" i="2" s="1"/>
  <c r="G72" i="2"/>
  <c r="K103" i="2"/>
  <c r="K104" i="2" s="1"/>
  <c r="F104" i="2"/>
  <c r="K20" i="2"/>
  <c r="K21" i="2" s="1"/>
  <c r="F21" i="2"/>
  <c r="F206" i="2"/>
  <c r="K17" i="2"/>
  <c r="K18" i="2" s="1"/>
  <c r="F18" i="2"/>
  <c r="L22" i="2"/>
  <c r="L23" i="2" s="1"/>
  <c r="G23" i="2"/>
  <c r="L148" i="2"/>
  <c r="L156" i="2" s="1"/>
  <c r="G156" i="2"/>
  <c r="F34" i="2"/>
  <c r="F164" i="2"/>
  <c r="G229" i="2"/>
  <c r="G56" i="2"/>
  <c r="L19" i="2"/>
  <c r="L21" i="2" s="1"/>
  <c r="G21" i="2"/>
  <c r="K69" i="2"/>
  <c r="K72" i="2" s="1"/>
  <c r="F72" i="2"/>
  <c r="K181" i="2"/>
  <c r="K188" i="2" s="1"/>
  <c r="F188" i="2"/>
  <c r="L233" i="2"/>
  <c r="L238" i="2" s="1"/>
  <c r="G238" i="2"/>
  <c r="K151" i="2"/>
  <c r="K156" i="2" s="1"/>
  <c r="F156" i="2"/>
  <c r="G215" i="2"/>
  <c r="K252" i="2"/>
  <c r="K267" i="2" s="1"/>
  <c r="F267" i="2"/>
  <c r="F211" i="2"/>
  <c r="L178" i="2"/>
  <c r="L188" i="2" s="1"/>
  <c r="G188" i="2"/>
  <c r="K190" i="2"/>
  <c r="K193" i="2" s="1"/>
  <c r="F193" i="2"/>
  <c r="L229" i="2"/>
  <c r="L202" i="2"/>
  <c r="L206" i="2" s="1"/>
  <c r="G206" i="2"/>
  <c r="K39" i="2"/>
  <c r="K40" i="2" s="1"/>
  <c r="F40" i="2"/>
  <c r="K92" i="2"/>
  <c r="K94" i="2" s="1"/>
  <c r="F94" i="2"/>
  <c r="K170" i="2"/>
  <c r="K173" i="2" s="1"/>
  <c r="F173" i="2"/>
  <c r="F11" i="2"/>
  <c r="K135" i="2"/>
  <c r="K138" i="2" s="1"/>
  <c r="F138" i="2"/>
  <c r="K110" i="2"/>
  <c r="K115" i="2" s="1"/>
  <c r="F115" i="2"/>
  <c r="F245" i="2"/>
  <c r="G267" i="2"/>
  <c r="L267" i="2"/>
  <c r="F56" i="2"/>
  <c r="F122" i="2"/>
  <c r="G138" i="2"/>
  <c r="L138" i="2"/>
  <c r="G130" i="2"/>
  <c r="G11" i="2"/>
  <c r="G211" i="2"/>
  <c r="G115" i="2"/>
  <c r="G25" i="2"/>
  <c r="G102" i="2"/>
  <c r="G94" i="2"/>
  <c r="G173" i="2"/>
  <c r="E4" i="2"/>
  <c r="E170" i="2"/>
  <c r="E121" i="2"/>
  <c r="E91" i="2"/>
  <c r="E66" i="2"/>
  <c r="E52" i="2"/>
  <c r="E44" i="2"/>
  <c r="E22" i="2"/>
  <c r="E231" i="2"/>
  <c r="E226" i="2"/>
  <c r="E222" i="2"/>
  <c r="E218" i="2"/>
  <c r="E213" i="2"/>
  <c r="E208" i="2"/>
  <c r="E203" i="2"/>
  <c r="E199" i="2"/>
  <c r="E195" i="2"/>
  <c r="E190" i="2"/>
  <c r="E185" i="2"/>
  <c r="E181" i="2"/>
  <c r="E177" i="2"/>
  <c r="E136" i="2"/>
  <c r="E126" i="2"/>
  <c r="E117" i="2"/>
  <c r="E108" i="2"/>
  <c r="E103" i="2"/>
  <c r="E97" i="2"/>
  <c r="E79" i="2"/>
  <c r="E70" i="2"/>
  <c r="E62" i="2"/>
  <c r="E57" i="2"/>
  <c r="E48" i="2"/>
  <c r="E39" i="2"/>
  <c r="E29" i="2"/>
  <c r="E16" i="2"/>
  <c r="E10" i="2"/>
  <c r="E5" i="2"/>
  <c r="E265" i="2"/>
  <c r="E261" i="2"/>
  <c r="E257" i="2"/>
  <c r="E253" i="2"/>
  <c r="E249" i="2"/>
  <c r="E244" i="2"/>
  <c r="E240" i="2"/>
  <c r="E235" i="2"/>
  <c r="E165" i="2"/>
  <c r="E160" i="2"/>
  <c r="E154" i="2"/>
  <c r="E150" i="2"/>
  <c r="E145" i="2"/>
  <c r="E141" i="2"/>
  <c r="E131" i="2"/>
  <c r="E112" i="2"/>
  <c r="E75" i="2"/>
  <c r="E33" i="2"/>
  <c r="E230" i="2"/>
  <c r="E225" i="2"/>
  <c r="E221" i="2"/>
  <c r="E217" i="2"/>
  <c r="E212" i="2"/>
  <c r="E207" i="2"/>
  <c r="E202" i="2"/>
  <c r="E198" i="2"/>
  <c r="E194" i="2"/>
  <c r="E189" i="2"/>
  <c r="E184" i="2"/>
  <c r="E180" i="2"/>
  <c r="E175" i="2"/>
  <c r="E269" i="2"/>
  <c r="E264" i="2"/>
  <c r="E260" i="2"/>
  <c r="E256" i="2"/>
  <c r="E252" i="2"/>
  <c r="E248" i="2"/>
  <c r="E243" i="2"/>
  <c r="E239" i="2"/>
  <c r="E168" i="2"/>
  <c r="E163" i="2"/>
  <c r="E159" i="2"/>
  <c r="E153" i="2"/>
  <c r="E149" i="2"/>
  <c r="E144" i="2"/>
  <c r="E140" i="2"/>
  <c r="E135" i="2"/>
  <c r="E129" i="2"/>
  <c r="E125" i="2"/>
  <c r="E120" i="2"/>
  <c r="E116" i="2"/>
  <c r="E111" i="2"/>
  <c r="E107" i="2"/>
  <c r="E101" i="2"/>
  <c r="E95" i="2"/>
  <c r="E90" i="2"/>
  <c r="E78" i="2"/>
  <c r="E74" i="2"/>
  <c r="E69" i="2"/>
  <c r="E65" i="2"/>
  <c r="E61" i="2"/>
  <c r="E55" i="2"/>
  <c r="E51" i="2"/>
  <c r="E47" i="2"/>
  <c r="E43" i="2"/>
  <c r="E37" i="2"/>
  <c r="E32" i="2"/>
  <c r="E28" i="2"/>
  <c r="E20" i="2"/>
  <c r="E14" i="2"/>
  <c r="E9" i="2"/>
  <c r="E233" i="2"/>
  <c r="E228" i="2"/>
  <c r="E224" i="2"/>
  <c r="E220" i="2"/>
  <c r="E216" i="2"/>
  <c r="E210" i="2"/>
  <c r="E205" i="2"/>
  <c r="E201" i="2"/>
  <c r="E197" i="2"/>
  <c r="E192" i="2"/>
  <c r="E187" i="2"/>
  <c r="E183" i="2"/>
  <c r="E179" i="2"/>
  <c r="E174" i="2"/>
  <c r="E176" i="2" s="1"/>
  <c r="E268" i="2"/>
  <c r="E270" i="2" s="1"/>
  <c r="E263" i="2"/>
  <c r="E259" i="2"/>
  <c r="E255" i="2"/>
  <c r="E251" i="2"/>
  <c r="E247" i="2"/>
  <c r="E242" i="2"/>
  <c r="E237" i="2"/>
  <c r="E172" i="2"/>
  <c r="E167" i="2"/>
  <c r="E162" i="2"/>
  <c r="E157" i="2"/>
  <c r="E152" i="2"/>
  <c r="E148" i="2"/>
  <c r="E143" i="2"/>
  <c r="E139" i="2"/>
  <c r="E24" i="2"/>
  <c r="E227" i="2"/>
  <c r="E223" i="2"/>
  <c r="E219" i="2"/>
  <c r="E214" i="2"/>
  <c r="E209" i="2"/>
  <c r="E204" i="2"/>
  <c r="E200" i="2"/>
  <c r="E196" i="2"/>
  <c r="E191" i="2"/>
  <c r="E186" i="2"/>
  <c r="E182" i="2"/>
  <c r="E178" i="2"/>
  <c r="E266" i="2"/>
  <c r="E155" i="2"/>
  <c r="E123" i="2"/>
  <c r="E105" i="2"/>
  <c r="E76" i="2"/>
  <c r="E58" i="2"/>
  <c r="E41" i="2"/>
  <c r="E7" i="2"/>
  <c r="E262" i="2"/>
  <c r="E151" i="2"/>
  <c r="E119" i="2"/>
  <c r="E100" i="2"/>
  <c r="E102" i="2" s="1"/>
  <c r="E73" i="2"/>
  <c r="E54" i="2"/>
  <c r="E36" i="2"/>
  <c r="E19" i="2"/>
  <c r="E258" i="2"/>
  <c r="E146" i="2"/>
  <c r="E31" i="2"/>
  <c r="E13" i="2"/>
  <c r="E241" i="2"/>
  <c r="E92" i="2"/>
  <c r="E124" i="2"/>
  <c r="E42" i="2"/>
  <c r="E26" i="2"/>
  <c r="E254" i="2"/>
  <c r="E142" i="2"/>
  <c r="E118" i="2"/>
  <c r="E98" i="2"/>
  <c r="E71" i="2"/>
  <c r="E53" i="2"/>
  <c r="E35" i="2"/>
  <c r="E38" i="2" s="1"/>
  <c r="E17" i="2"/>
  <c r="E50" i="2"/>
  <c r="E134" i="2"/>
  <c r="E60" i="2"/>
  <c r="E250" i="2"/>
  <c r="E137" i="2"/>
  <c r="E114" i="2"/>
  <c r="E93" i="2"/>
  <c r="E68" i="2"/>
  <c r="E246" i="2"/>
  <c r="E133" i="2"/>
  <c r="E67" i="2"/>
  <c r="E49" i="2"/>
  <c r="E77" i="2"/>
  <c r="E161" i="2"/>
  <c r="E113" i="2"/>
  <c r="E236" i="2"/>
  <c r="E128" i="2"/>
  <c r="E110" i="2"/>
  <c r="E88" i="2"/>
  <c r="E46" i="2"/>
  <c r="E30" i="2"/>
  <c r="E12" i="2"/>
  <c r="E166" i="2"/>
  <c r="E106" i="2"/>
  <c r="E171" i="2"/>
  <c r="E127" i="2"/>
  <c r="E109" i="2"/>
  <c r="E80" i="2"/>
  <c r="E63" i="2"/>
  <c r="E45" i="2"/>
  <c r="E27" i="2"/>
  <c r="E8" i="2"/>
  <c r="D277" i="2"/>
  <c r="K229" i="2"/>
  <c r="K164" i="2"/>
  <c r="K176" i="2"/>
  <c r="K34" i="2"/>
  <c r="K130" i="2"/>
  <c r="K206" i="2"/>
  <c r="H275" i="9" l="1"/>
  <c r="E275" i="9"/>
  <c r="E21" i="2"/>
  <c r="E238" i="2"/>
  <c r="E138" i="2"/>
  <c r="E173" i="2"/>
  <c r="E147" i="2"/>
  <c r="E122" i="2"/>
  <c r="E156" i="2"/>
  <c r="E215" i="2"/>
  <c r="E15" i="2"/>
  <c r="E245" i="2"/>
  <c r="E206" i="2"/>
  <c r="E99" i="2"/>
  <c r="E211" i="2"/>
  <c r="E72" i="2"/>
  <c r="E115" i="2"/>
  <c r="E18" i="2"/>
  <c r="E188" i="2"/>
  <c r="E56" i="2"/>
  <c r="E267" i="2"/>
  <c r="E130" i="2"/>
  <c r="E34" i="2"/>
  <c r="E87" i="2"/>
  <c r="E94" i="2"/>
  <c r="E64" i="2"/>
  <c r="E164" i="2"/>
  <c r="E59" i="2"/>
  <c r="E169" i="2"/>
  <c r="E229" i="2"/>
  <c r="E193" i="2"/>
  <c r="G271" i="2"/>
  <c r="F271" i="2"/>
  <c r="K271" i="2"/>
  <c r="L271" i="2"/>
  <c r="J85" i="2"/>
  <c r="M85" i="2" s="1"/>
  <c r="N85" i="2" s="1"/>
  <c r="O85" i="2" s="1"/>
  <c r="P85" i="2" s="1"/>
  <c r="H85" i="2"/>
  <c r="H234" i="2"/>
  <c r="J84" i="2"/>
  <c r="M84" i="2" s="1"/>
  <c r="N84" i="2" s="1"/>
  <c r="O84" i="2" s="1"/>
  <c r="P84" i="2" s="1"/>
  <c r="H84" i="2"/>
  <c r="H83" i="2"/>
  <c r="J83" i="2"/>
  <c r="M83" i="2" s="1"/>
  <c r="J86" i="2"/>
  <c r="M86" i="2" s="1"/>
  <c r="N86" i="2" s="1"/>
  <c r="O86" i="2" s="1"/>
  <c r="P86" i="2" s="1"/>
  <c r="H86" i="2"/>
  <c r="H81" i="2"/>
  <c r="J81" i="2"/>
  <c r="M81" i="2" s="1"/>
  <c r="N81" i="2" s="1"/>
  <c r="O81" i="2" s="1"/>
  <c r="P81" i="2" s="1"/>
  <c r="J82" i="2"/>
  <c r="M82" i="2" s="1"/>
  <c r="H82" i="2"/>
  <c r="J155" i="2"/>
  <c r="M155" i="2" s="1"/>
  <c r="N155" i="2" s="1"/>
  <c r="O155" i="2" s="1"/>
  <c r="P155" i="2" s="1"/>
  <c r="H155" i="2"/>
  <c r="J144" i="2"/>
  <c r="M144" i="2" s="1"/>
  <c r="N144" i="2" s="1"/>
  <c r="O144" i="2" s="1"/>
  <c r="P144" i="2" s="1"/>
  <c r="H144" i="2"/>
  <c r="J26" i="2"/>
  <c r="H26" i="2"/>
  <c r="J242" i="2"/>
  <c r="M242" i="2" s="1"/>
  <c r="H242" i="2"/>
  <c r="J149" i="2"/>
  <c r="M149" i="2" s="1"/>
  <c r="N149" i="2" s="1"/>
  <c r="O149" i="2" s="1"/>
  <c r="P149" i="2" s="1"/>
  <c r="H149" i="2"/>
  <c r="H235" i="2"/>
  <c r="J235" i="2"/>
  <c r="M235" i="2" s="1"/>
  <c r="N235" i="2" s="1"/>
  <c r="O235" i="2" s="1"/>
  <c r="P235" i="2" s="1"/>
  <c r="J127" i="2"/>
  <c r="M127" i="2" s="1"/>
  <c r="N127" i="2" s="1"/>
  <c r="O127" i="2" s="1"/>
  <c r="P127" i="2" s="1"/>
  <c r="H127" i="2"/>
  <c r="J113" i="2"/>
  <c r="M113" i="2" s="1"/>
  <c r="N113" i="2" s="1"/>
  <c r="O113" i="2" s="1"/>
  <c r="P113" i="2" s="1"/>
  <c r="H113" i="2"/>
  <c r="J60" i="2"/>
  <c r="M60" i="2" s="1"/>
  <c r="H60" i="2"/>
  <c r="J42" i="2"/>
  <c r="M42" i="2" s="1"/>
  <c r="N42" i="2" s="1"/>
  <c r="O42" i="2" s="1"/>
  <c r="P42" i="2" s="1"/>
  <c r="H42" i="2"/>
  <c r="J100" i="2"/>
  <c r="H100" i="2"/>
  <c r="J178" i="2"/>
  <c r="M178" i="2" s="1"/>
  <c r="N178" i="2" s="1"/>
  <c r="O178" i="2" s="1"/>
  <c r="P178" i="2" s="1"/>
  <c r="H178" i="2"/>
  <c r="J247" i="2"/>
  <c r="M247" i="2" s="1"/>
  <c r="N247" i="2" s="1"/>
  <c r="O247" i="2" s="1"/>
  <c r="P247" i="2" s="1"/>
  <c r="H247" i="2"/>
  <c r="J201" i="2"/>
  <c r="M201" i="2" s="1"/>
  <c r="H201" i="2"/>
  <c r="J32" i="2"/>
  <c r="M32" i="2" s="1"/>
  <c r="N32" i="2" s="1"/>
  <c r="O32" i="2" s="1"/>
  <c r="P32" i="2" s="1"/>
  <c r="H32" i="2"/>
  <c r="J95" i="2"/>
  <c r="H95" i="2"/>
  <c r="H96" i="2" s="1"/>
  <c r="E96" i="2"/>
  <c r="J153" i="2"/>
  <c r="M153" i="2" s="1"/>
  <c r="N153" i="2" s="1"/>
  <c r="O153" i="2" s="1"/>
  <c r="P153" i="2" s="1"/>
  <c r="H153" i="2"/>
  <c r="J175" i="2"/>
  <c r="M175" i="2" s="1"/>
  <c r="N175" i="2" s="1"/>
  <c r="O175" i="2" s="1"/>
  <c r="P175" i="2" s="1"/>
  <c r="H175" i="2"/>
  <c r="J230" i="2"/>
  <c r="E232" i="2"/>
  <c r="H230" i="2"/>
  <c r="J240" i="2"/>
  <c r="M240" i="2" s="1"/>
  <c r="N240" i="2" s="1"/>
  <c r="O240" i="2" s="1"/>
  <c r="P240" i="2" s="1"/>
  <c r="H240" i="2"/>
  <c r="J48" i="2"/>
  <c r="M48" i="2" s="1"/>
  <c r="N48" i="2" s="1"/>
  <c r="O48" i="2" s="1"/>
  <c r="P48" i="2" s="1"/>
  <c r="H48" i="2"/>
  <c r="J181" i="2"/>
  <c r="M181" i="2" s="1"/>
  <c r="N181" i="2" s="1"/>
  <c r="O181" i="2" s="1"/>
  <c r="P181" i="2" s="1"/>
  <c r="H181" i="2"/>
  <c r="J22" i="2"/>
  <c r="H22" i="2"/>
  <c r="H23" i="2" s="1"/>
  <c r="E23" i="2"/>
  <c r="J136" i="2"/>
  <c r="M136" i="2" s="1"/>
  <c r="N136" i="2" s="1"/>
  <c r="O136" i="2" s="1"/>
  <c r="P136" i="2" s="1"/>
  <c r="H136" i="2"/>
  <c r="E40" i="2"/>
  <c r="J39" i="2"/>
  <c r="H39" i="2"/>
  <c r="H40" i="2" s="1"/>
  <c r="H171" i="2"/>
  <c r="J171" i="2"/>
  <c r="M171" i="2" s="1"/>
  <c r="N171" i="2" s="1"/>
  <c r="O171" i="2" s="1"/>
  <c r="P171" i="2" s="1"/>
  <c r="J161" i="2"/>
  <c r="M161" i="2" s="1"/>
  <c r="N161" i="2" s="1"/>
  <c r="O161" i="2" s="1"/>
  <c r="P161" i="2" s="1"/>
  <c r="H161" i="2"/>
  <c r="J134" i="2"/>
  <c r="M134" i="2" s="1"/>
  <c r="N134" i="2" s="1"/>
  <c r="O134" i="2" s="1"/>
  <c r="P134" i="2" s="1"/>
  <c r="H134" i="2"/>
  <c r="J124" i="2"/>
  <c r="M124" i="2" s="1"/>
  <c r="N124" i="2" s="1"/>
  <c r="O124" i="2" s="1"/>
  <c r="P124" i="2" s="1"/>
  <c r="H124" i="2"/>
  <c r="J119" i="2"/>
  <c r="M119" i="2" s="1"/>
  <c r="N119" i="2" s="1"/>
  <c r="O119" i="2" s="1"/>
  <c r="P119" i="2" s="1"/>
  <c r="H119" i="2"/>
  <c r="J182" i="2"/>
  <c r="M182" i="2" s="1"/>
  <c r="N182" i="2" s="1"/>
  <c r="O182" i="2" s="1"/>
  <c r="P182" i="2" s="1"/>
  <c r="H182" i="2"/>
  <c r="H24" i="2"/>
  <c r="H25" i="2" s="1"/>
  <c r="J24" i="2"/>
  <c r="E25" i="2"/>
  <c r="J251" i="2"/>
  <c r="M251" i="2" s="1"/>
  <c r="N251" i="2" s="1"/>
  <c r="O251" i="2" s="1"/>
  <c r="P251" i="2" s="1"/>
  <c r="H251" i="2"/>
  <c r="J205" i="2"/>
  <c r="M205" i="2" s="1"/>
  <c r="N205" i="2" s="1"/>
  <c r="O205" i="2" s="1"/>
  <c r="P205" i="2" s="1"/>
  <c r="H205" i="2"/>
  <c r="J37" i="2"/>
  <c r="M37" i="2" s="1"/>
  <c r="N37" i="2" s="1"/>
  <c r="O37" i="2" s="1"/>
  <c r="P37" i="2" s="1"/>
  <c r="H37" i="2"/>
  <c r="J101" i="2"/>
  <c r="M101" i="2" s="1"/>
  <c r="N101" i="2" s="1"/>
  <c r="O101" i="2" s="1"/>
  <c r="P101" i="2" s="1"/>
  <c r="H101" i="2"/>
  <c r="J159" i="2"/>
  <c r="H159" i="2"/>
  <c r="J180" i="2"/>
  <c r="M180" i="2" s="1"/>
  <c r="N180" i="2" s="1"/>
  <c r="O180" i="2" s="1"/>
  <c r="P180" i="2" s="1"/>
  <c r="H180" i="2"/>
  <c r="H33" i="2"/>
  <c r="J33" i="2"/>
  <c r="M33" i="2" s="1"/>
  <c r="N33" i="2" s="1"/>
  <c r="O33" i="2" s="1"/>
  <c r="P33" i="2" s="1"/>
  <c r="J244" i="2"/>
  <c r="M244" i="2" s="1"/>
  <c r="N244" i="2" s="1"/>
  <c r="O244" i="2" s="1"/>
  <c r="P244" i="2" s="1"/>
  <c r="H244" i="2"/>
  <c r="J57" i="2"/>
  <c r="H57" i="2"/>
  <c r="J185" i="2"/>
  <c r="M185" i="2" s="1"/>
  <c r="N185" i="2" s="1"/>
  <c r="O185" i="2" s="1"/>
  <c r="P185" i="2" s="1"/>
  <c r="H185" i="2"/>
  <c r="J44" i="2"/>
  <c r="M44" i="2" s="1"/>
  <c r="H44" i="2"/>
  <c r="H226" i="2"/>
  <c r="J226" i="2"/>
  <c r="M226" i="2" s="1"/>
  <c r="N226" i="2" s="1"/>
  <c r="O226" i="2" s="1"/>
  <c r="P226" i="2" s="1"/>
  <c r="J266" i="2"/>
  <c r="M266" i="2" s="1"/>
  <c r="H266" i="2"/>
  <c r="J77" i="2"/>
  <c r="M77" i="2" s="1"/>
  <c r="H77" i="2"/>
  <c r="J50" i="2"/>
  <c r="M50" i="2" s="1"/>
  <c r="N50" i="2" s="1"/>
  <c r="O50" i="2" s="1"/>
  <c r="P50" i="2" s="1"/>
  <c r="H50" i="2"/>
  <c r="J186" i="2"/>
  <c r="M186" i="2" s="1"/>
  <c r="H186" i="2"/>
  <c r="J139" i="2"/>
  <c r="H139" i="2"/>
  <c r="J255" i="2"/>
  <c r="M255" i="2" s="1"/>
  <c r="H255" i="2"/>
  <c r="J210" i="2"/>
  <c r="M210" i="2" s="1"/>
  <c r="N210" i="2" s="1"/>
  <c r="O210" i="2" s="1"/>
  <c r="P210" i="2" s="1"/>
  <c r="H210" i="2"/>
  <c r="J43" i="2"/>
  <c r="M43" i="2" s="1"/>
  <c r="N43" i="2" s="1"/>
  <c r="O43" i="2" s="1"/>
  <c r="P43" i="2" s="1"/>
  <c r="H43" i="2"/>
  <c r="J107" i="2"/>
  <c r="M107" i="2" s="1"/>
  <c r="N107" i="2" s="1"/>
  <c r="O107" i="2" s="1"/>
  <c r="P107" i="2" s="1"/>
  <c r="H107" i="2"/>
  <c r="J163" i="2"/>
  <c r="M163" i="2" s="1"/>
  <c r="N163" i="2" s="1"/>
  <c r="O163" i="2" s="1"/>
  <c r="P163" i="2" s="1"/>
  <c r="H163" i="2"/>
  <c r="J184" i="2"/>
  <c r="M184" i="2" s="1"/>
  <c r="H184" i="2"/>
  <c r="H75" i="2"/>
  <c r="J75" i="2"/>
  <c r="M75" i="2" s="1"/>
  <c r="N75" i="2" s="1"/>
  <c r="O75" i="2" s="1"/>
  <c r="P75" i="2" s="1"/>
  <c r="J249" i="2"/>
  <c r="M249" i="2" s="1"/>
  <c r="N249" i="2" s="1"/>
  <c r="O249" i="2" s="1"/>
  <c r="P249" i="2" s="1"/>
  <c r="H249" i="2"/>
  <c r="J62" i="2"/>
  <c r="M62" i="2" s="1"/>
  <c r="N62" i="2" s="1"/>
  <c r="O62" i="2" s="1"/>
  <c r="P62" i="2" s="1"/>
  <c r="H62" i="2"/>
  <c r="J190" i="2"/>
  <c r="M190" i="2" s="1"/>
  <c r="N190" i="2" s="1"/>
  <c r="O190" i="2" s="1"/>
  <c r="P190" i="2" s="1"/>
  <c r="H190" i="2"/>
  <c r="J52" i="2"/>
  <c r="M52" i="2" s="1"/>
  <c r="N52" i="2" s="1"/>
  <c r="O52" i="2" s="1"/>
  <c r="P52" i="2" s="1"/>
  <c r="H52" i="2"/>
  <c r="J254" i="2"/>
  <c r="M254" i="2" s="1"/>
  <c r="H254" i="2"/>
  <c r="J20" i="2"/>
  <c r="M20" i="2" s="1"/>
  <c r="N20" i="2" s="1"/>
  <c r="O20" i="2" s="1"/>
  <c r="P20" i="2" s="1"/>
  <c r="H20" i="2"/>
  <c r="J29" i="2"/>
  <c r="M29" i="2" s="1"/>
  <c r="N29" i="2" s="1"/>
  <c r="O29" i="2" s="1"/>
  <c r="P29" i="2" s="1"/>
  <c r="H29" i="2"/>
  <c r="J236" i="2"/>
  <c r="M236" i="2" s="1"/>
  <c r="N236" i="2" s="1"/>
  <c r="O236" i="2" s="1"/>
  <c r="P236" i="2" s="1"/>
  <c r="H236" i="2"/>
  <c r="J269" i="2"/>
  <c r="M269" i="2" s="1"/>
  <c r="N269" i="2" s="1"/>
  <c r="O269" i="2" s="1"/>
  <c r="P269" i="2" s="1"/>
  <c r="H269" i="2"/>
  <c r="J151" i="2"/>
  <c r="M151" i="2" s="1"/>
  <c r="N151" i="2" s="1"/>
  <c r="O151" i="2" s="1"/>
  <c r="P151" i="2" s="1"/>
  <c r="H151" i="2"/>
  <c r="H166" i="2"/>
  <c r="J166" i="2"/>
  <c r="M166" i="2" s="1"/>
  <c r="N166" i="2" s="1"/>
  <c r="O166" i="2" s="1"/>
  <c r="P166" i="2" s="1"/>
  <c r="J49" i="2"/>
  <c r="M49" i="2" s="1"/>
  <c r="N49" i="2" s="1"/>
  <c r="O49" i="2" s="1"/>
  <c r="P49" i="2" s="1"/>
  <c r="H49" i="2"/>
  <c r="J17" i="2"/>
  <c r="M17" i="2" s="1"/>
  <c r="N17" i="2" s="1"/>
  <c r="O17" i="2" s="1"/>
  <c r="P17" i="2" s="1"/>
  <c r="H17" i="2"/>
  <c r="J241" i="2"/>
  <c r="M241" i="2" s="1"/>
  <c r="H241" i="2"/>
  <c r="J262" i="2"/>
  <c r="M262" i="2" s="1"/>
  <c r="N262" i="2" s="1"/>
  <c r="O262" i="2" s="1"/>
  <c r="P262" i="2" s="1"/>
  <c r="H262" i="2"/>
  <c r="J191" i="2"/>
  <c r="M191" i="2" s="1"/>
  <c r="N191" i="2" s="1"/>
  <c r="O191" i="2" s="1"/>
  <c r="P191" i="2" s="1"/>
  <c r="H191" i="2"/>
  <c r="J143" i="2"/>
  <c r="M143" i="2" s="1"/>
  <c r="N143" i="2" s="1"/>
  <c r="O143" i="2" s="1"/>
  <c r="P143" i="2" s="1"/>
  <c r="H143" i="2"/>
  <c r="J259" i="2"/>
  <c r="M259" i="2" s="1"/>
  <c r="N259" i="2" s="1"/>
  <c r="O259" i="2" s="1"/>
  <c r="P259" i="2" s="1"/>
  <c r="H259" i="2"/>
  <c r="J216" i="2"/>
  <c r="H216" i="2"/>
  <c r="J47" i="2"/>
  <c r="M47" i="2" s="1"/>
  <c r="N47" i="2" s="1"/>
  <c r="O47" i="2" s="1"/>
  <c r="P47" i="2" s="1"/>
  <c r="H47" i="2"/>
  <c r="J111" i="2"/>
  <c r="M111" i="2" s="1"/>
  <c r="N111" i="2" s="1"/>
  <c r="O111" i="2" s="1"/>
  <c r="P111" i="2" s="1"/>
  <c r="H111" i="2"/>
  <c r="J168" i="2"/>
  <c r="M168" i="2" s="1"/>
  <c r="N168" i="2" s="1"/>
  <c r="O168" i="2" s="1"/>
  <c r="P168" i="2" s="1"/>
  <c r="H168" i="2"/>
  <c r="J189" i="2"/>
  <c r="H189" i="2"/>
  <c r="J112" i="2"/>
  <c r="M112" i="2" s="1"/>
  <c r="N112" i="2" s="1"/>
  <c r="O112" i="2" s="1"/>
  <c r="P112" i="2" s="1"/>
  <c r="H112" i="2"/>
  <c r="J253" i="2"/>
  <c r="M253" i="2" s="1"/>
  <c r="N253" i="2" s="1"/>
  <c r="O253" i="2" s="1"/>
  <c r="P253" i="2" s="1"/>
  <c r="H253" i="2"/>
  <c r="J70" i="2"/>
  <c r="M70" i="2" s="1"/>
  <c r="N70" i="2" s="1"/>
  <c r="O70" i="2" s="1"/>
  <c r="P70" i="2" s="1"/>
  <c r="H70" i="2"/>
  <c r="J195" i="2"/>
  <c r="M195" i="2" s="1"/>
  <c r="N195" i="2" s="1"/>
  <c r="O195" i="2" s="1"/>
  <c r="P195" i="2" s="1"/>
  <c r="H195" i="2"/>
  <c r="H66" i="2"/>
  <c r="J66" i="2"/>
  <c r="M66" i="2" s="1"/>
  <c r="N66" i="2" s="1"/>
  <c r="O66" i="2" s="1"/>
  <c r="P66" i="2" s="1"/>
  <c r="J128" i="2"/>
  <c r="M128" i="2" s="1"/>
  <c r="N128" i="2" s="1"/>
  <c r="O128" i="2" s="1"/>
  <c r="P128" i="2" s="1"/>
  <c r="H128" i="2"/>
  <c r="J54" i="2"/>
  <c r="M54" i="2" s="1"/>
  <c r="N54" i="2" s="1"/>
  <c r="O54" i="2" s="1"/>
  <c r="P54" i="2" s="1"/>
  <c r="H54" i="2"/>
  <c r="J237" i="2"/>
  <c r="M237" i="2" s="1"/>
  <c r="N237" i="2" s="1"/>
  <c r="O237" i="2" s="1"/>
  <c r="P237" i="2" s="1"/>
  <c r="H237" i="2"/>
  <c r="J264" i="2"/>
  <c r="M264" i="2" s="1"/>
  <c r="N264" i="2" s="1"/>
  <c r="O264" i="2" s="1"/>
  <c r="P264" i="2" s="1"/>
  <c r="H264" i="2"/>
  <c r="J73" i="2"/>
  <c r="H73" i="2"/>
  <c r="J106" i="2"/>
  <c r="M106" i="2" s="1"/>
  <c r="N106" i="2" s="1"/>
  <c r="O106" i="2" s="1"/>
  <c r="P106" i="2" s="1"/>
  <c r="H106" i="2"/>
  <c r="J92" i="2"/>
  <c r="M92" i="2" s="1"/>
  <c r="N92" i="2" s="1"/>
  <c r="O92" i="2" s="1"/>
  <c r="P92" i="2" s="1"/>
  <c r="H92" i="2"/>
  <c r="J12" i="2"/>
  <c r="H12" i="2"/>
  <c r="J67" i="2"/>
  <c r="M67" i="2" s="1"/>
  <c r="N67" i="2" s="1"/>
  <c r="O67" i="2" s="1"/>
  <c r="P67" i="2" s="1"/>
  <c r="H67" i="2"/>
  <c r="J35" i="2"/>
  <c r="H35" i="2"/>
  <c r="J13" i="2"/>
  <c r="M13" i="2" s="1"/>
  <c r="H13" i="2"/>
  <c r="J7" i="2"/>
  <c r="E11" i="2"/>
  <c r="H7" i="2"/>
  <c r="J196" i="2"/>
  <c r="M196" i="2" s="1"/>
  <c r="N196" i="2" s="1"/>
  <c r="O196" i="2" s="1"/>
  <c r="P196" i="2" s="1"/>
  <c r="H196" i="2"/>
  <c r="J148" i="2"/>
  <c r="H148" i="2"/>
  <c r="J263" i="2"/>
  <c r="M263" i="2" s="1"/>
  <c r="N263" i="2" s="1"/>
  <c r="O263" i="2" s="1"/>
  <c r="P263" i="2" s="1"/>
  <c r="H263" i="2"/>
  <c r="H220" i="2"/>
  <c r="J220" i="2"/>
  <c r="M220" i="2" s="1"/>
  <c r="N220" i="2" s="1"/>
  <c r="O220" i="2" s="1"/>
  <c r="P220" i="2" s="1"/>
  <c r="J51" i="2"/>
  <c r="M51" i="2" s="1"/>
  <c r="N51" i="2" s="1"/>
  <c r="O51" i="2" s="1"/>
  <c r="P51" i="2" s="1"/>
  <c r="H51" i="2"/>
  <c r="J116" i="2"/>
  <c r="H116" i="2"/>
  <c r="J239" i="2"/>
  <c r="H239" i="2"/>
  <c r="J194" i="2"/>
  <c r="H194" i="2"/>
  <c r="J131" i="2"/>
  <c r="H131" i="2"/>
  <c r="H132" i="2" s="1"/>
  <c r="E132" i="2"/>
  <c r="J257" i="2"/>
  <c r="M257" i="2" s="1"/>
  <c r="N257" i="2" s="1"/>
  <c r="O257" i="2" s="1"/>
  <c r="P257" i="2" s="1"/>
  <c r="H257" i="2"/>
  <c r="J79" i="2"/>
  <c r="M79" i="2" s="1"/>
  <c r="N79" i="2" s="1"/>
  <c r="O79" i="2" s="1"/>
  <c r="P79" i="2" s="1"/>
  <c r="H79" i="2"/>
  <c r="J199" i="2"/>
  <c r="M199" i="2" s="1"/>
  <c r="H199" i="2"/>
  <c r="J91" i="2"/>
  <c r="M91" i="2" s="1"/>
  <c r="N91" i="2" s="1"/>
  <c r="O91" i="2" s="1"/>
  <c r="P91" i="2" s="1"/>
  <c r="H91" i="2"/>
  <c r="H137" i="2"/>
  <c r="J137" i="2"/>
  <c r="M137" i="2" s="1"/>
  <c r="N137" i="2" s="1"/>
  <c r="O137" i="2" s="1"/>
  <c r="P137" i="2" s="1"/>
  <c r="J78" i="2"/>
  <c r="M78" i="2" s="1"/>
  <c r="N78" i="2" s="1"/>
  <c r="O78" i="2" s="1"/>
  <c r="P78" i="2" s="1"/>
  <c r="H78" i="2"/>
  <c r="J227" i="2"/>
  <c r="M227" i="2" s="1"/>
  <c r="N227" i="2" s="1"/>
  <c r="O227" i="2" s="1"/>
  <c r="P227" i="2" s="1"/>
  <c r="H227" i="2"/>
  <c r="J90" i="2"/>
  <c r="H90" i="2"/>
  <c r="J225" i="2"/>
  <c r="M225" i="2" s="1"/>
  <c r="N225" i="2" s="1"/>
  <c r="O225" i="2" s="1"/>
  <c r="P225" i="2" s="1"/>
  <c r="H225" i="2"/>
  <c r="J30" i="2"/>
  <c r="M30" i="2" s="1"/>
  <c r="N30" i="2" s="1"/>
  <c r="O30" i="2" s="1"/>
  <c r="P30" i="2" s="1"/>
  <c r="H30" i="2"/>
  <c r="J133" i="2"/>
  <c r="H133" i="2"/>
  <c r="J53" i="2"/>
  <c r="M53" i="2" s="1"/>
  <c r="N53" i="2" s="1"/>
  <c r="O53" i="2" s="1"/>
  <c r="P53" i="2" s="1"/>
  <c r="H53" i="2"/>
  <c r="J31" i="2"/>
  <c r="M31" i="2" s="1"/>
  <c r="N31" i="2" s="1"/>
  <c r="O31" i="2" s="1"/>
  <c r="P31" i="2" s="1"/>
  <c r="H31" i="2"/>
  <c r="J41" i="2"/>
  <c r="H41" i="2"/>
  <c r="J200" i="2"/>
  <c r="M200" i="2" s="1"/>
  <c r="N200" i="2" s="1"/>
  <c r="O200" i="2" s="1"/>
  <c r="P200" i="2" s="1"/>
  <c r="H200" i="2"/>
  <c r="J152" i="2"/>
  <c r="M152" i="2" s="1"/>
  <c r="N152" i="2" s="1"/>
  <c r="O152" i="2" s="1"/>
  <c r="P152" i="2" s="1"/>
  <c r="H152" i="2"/>
  <c r="J268" i="2"/>
  <c r="H268" i="2"/>
  <c r="J224" i="2"/>
  <c r="M224" i="2" s="1"/>
  <c r="N224" i="2" s="1"/>
  <c r="O224" i="2" s="1"/>
  <c r="P224" i="2" s="1"/>
  <c r="H224" i="2"/>
  <c r="J55" i="2"/>
  <c r="M55" i="2" s="1"/>
  <c r="N55" i="2" s="1"/>
  <c r="O55" i="2" s="1"/>
  <c r="P55" i="2" s="1"/>
  <c r="H55" i="2"/>
  <c r="J120" i="2"/>
  <c r="M120" i="2" s="1"/>
  <c r="N120" i="2" s="1"/>
  <c r="O120" i="2" s="1"/>
  <c r="P120" i="2" s="1"/>
  <c r="H120" i="2"/>
  <c r="J243" i="2"/>
  <c r="M243" i="2" s="1"/>
  <c r="N243" i="2" s="1"/>
  <c r="O243" i="2" s="1"/>
  <c r="P243" i="2" s="1"/>
  <c r="H243" i="2"/>
  <c r="J198" i="2"/>
  <c r="M198" i="2" s="1"/>
  <c r="H198" i="2"/>
  <c r="J141" i="2"/>
  <c r="M141" i="2" s="1"/>
  <c r="H141" i="2"/>
  <c r="J261" i="2"/>
  <c r="M261" i="2" s="1"/>
  <c r="N261" i="2" s="1"/>
  <c r="O261" i="2" s="1"/>
  <c r="P261" i="2" s="1"/>
  <c r="H261" i="2"/>
  <c r="J97" i="2"/>
  <c r="H97" i="2"/>
  <c r="H203" i="2"/>
  <c r="J203" i="2"/>
  <c r="M203" i="2" s="1"/>
  <c r="N203" i="2" s="1"/>
  <c r="O203" i="2" s="1"/>
  <c r="P203" i="2" s="1"/>
  <c r="J121" i="2"/>
  <c r="M121" i="2" s="1"/>
  <c r="N121" i="2" s="1"/>
  <c r="O121" i="2" s="1"/>
  <c r="P121" i="2" s="1"/>
  <c r="H121" i="2"/>
  <c r="J221" i="2"/>
  <c r="M221" i="2" s="1"/>
  <c r="N221" i="2" s="1"/>
  <c r="O221" i="2" s="1"/>
  <c r="P221" i="2" s="1"/>
  <c r="H221" i="2"/>
  <c r="J177" i="2"/>
  <c r="H177" i="2"/>
  <c r="J46" i="2"/>
  <c r="M46" i="2" s="1"/>
  <c r="N46" i="2" s="1"/>
  <c r="O46" i="2" s="1"/>
  <c r="P46" i="2" s="1"/>
  <c r="H46" i="2"/>
  <c r="J246" i="2"/>
  <c r="H246" i="2"/>
  <c r="J58" i="2"/>
  <c r="M58" i="2" s="1"/>
  <c r="N58" i="2" s="1"/>
  <c r="O58" i="2" s="1"/>
  <c r="P58" i="2" s="1"/>
  <c r="H58" i="2"/>
  <c r="J204" i="2"/>
  <c r="M204" i="2" s="1"/>
  <c r="N204" i="2" s="1"/>
  <c r="O204" i="2" s="1"/>
  <c r="P204" i="2" s="1"/>
  <c r="H204" i="2"/>
  <c r="E158" i="2"/>
  <c r="J157" i="2"/>
  <c r="H157" i="2"/>
  <c r="H158" i="2" s="1"/>
  <c r="J174" i="2"/>
  <c r="H174" i="2"/>
  <c r="J228" i="2"/>
  <c r="M228" i="2" s="1"/>
  <c r="N228" i="2" s="1"/>
  <c r="O228" i="2" s="1"/>
  <c r="P228" i="2" s="1"/>
  <c r="H228" i="2"/>
  <c r="J61" i="2"/>
  <c r="M61" i="2" s="1"/>
  <c r="N61" i="2" s="1"/>
  <c r="O61" i="2" s="1"/>
  <c r="P61" i="2" s="1"/>
  <c r="H61" i="2"/>
  <c r="J125" i="2"/>
  <c r="M125" i="2" s="1"/>
  <c r="N125" i="2" s="1"/>
  <c r="O125" i="2" s="1"/>
  <c r="P125" i="2" s="1"/>
  <c r="H125" i="2"/>
  <c r="J248" i="2"/>
  <c r="M248" i="2" s="1"/>
  <c r="N248" i="2" s="1"/>
  <c r="O248" i="2" s="1"/>
  <c r="P248" i="2" s="1"/>
  <c r="H248" i="2"/>
  <c r="J202" i="2"/>
  <c r="M202" i="2" s="1"/>
  <c r="N202" i="2" s="1"/>
  <c r="O202" i="2" s="1"/>
  <c r="P202" i="2" s="1"/>
  <c r="H202" i="2"/>
  <c r="J145" i="2"/>
  <c r="M145" i="2" s="1"/>
  <c r="N145" i="2" s="1"/>
  <c r="O145" i="2" s="1"/>
  <c r="P145" i="2" s="1"/>
  <c r="H145" i="2"/>
  <c r="H265" i="2"/>
  <c r="J265" i="2"/>
  <c r="M265" i="2" s="1"/>
  <c r="N265" i="2" s="1"/>
  <c r="O265" i="2" s="1"/>
  <c r="P265" i="2" s="1"/>
  <c r="E104" i="2"/>
  <c r="J103" i="2"/>
  <c r="H103" i="2"/>
  <c r="H104" i="2" s="1"/>
  <c r="J208" i="2"/>
  <c r="M208" i="2" s="1"/>
  <c r="N208" i="2" s="1"/>
  <c r="O208" i="2" s="1"/>
  <c r="P208" i="2" s="1"/>
  <c r="H208" i="2"/>
  <c r="J170" i="2"/>
  <c r="H170" i="2"/>
  <c r="J109" i="2"/>
  <c r="M109" i="2" s="1"/>
  <c r="N109" i="2" s="1"/>
  <c r="O109" i="2" s="1"/>
  <c r="P109" i="2" s="1"/>
  <c r="H109" i="2"/>
  <c r="H231" i="2"/>
  <c r="J231" i="2"/>
  <c r="M231" i="2" s="1"/>
  <c r="N231" i="2" s="1"/>
  <c r="O231" i="2" s="1"/>
  <c r="P231" i="2" s="1"/>
  <c r="J27" i="2"/>
  <c r="M27" i="2" s="1"/>
  <c r="N27" i="2" s="1"/>
  <c r="O27" i="2" s="1"/>
  <c r="P27" i="2" s="1"/>
  <c r="H27" i="2"/>
  <c r="J98" i="2"/>
  <c r="M98" i="2" s="1"/>
  <c r="N98" i="2" s="1"/>
  <c r="O98" i="2" s="1"/>
  <c r="P98" i="2" s="1"/>
  <c r="H98" i="2"/>
  <c r="J258" i="2"/>
  <c r="M258" i="2" s="1"/>
  <c r="N258" i="2" s="1"/>
  <c r="O258" i="2" s="1"/>
  <c r="P258" i="2" s="1"/>
  <c r="H258" i="2"/>
  <c r="H76" i="2"/>
  <c r="J76" i="2"/>
  <c r="M76" i="2" s="1"/>
  <c r="J209" i="2"/>
  <c r="M209" i="2" s="1"/>
  <c r="N209" i="2" s="1"/>
  <c r="O209" i="2" s="1"/>
  <c r="P209" i="2" s="1"/>
  <c r="H209" i="2"/>
  <c r="J162" i="2"/>
  <c r="M162" i="2" s="1"/>
  <c r="H162" i="2"/>
  <c r="J179" i="2"/>
  <c r="M179" i="2" s="1"/>
  <c r="N179" i="2" s="1"/>
  <c r="O179" i="2" s="1"/>
  <c r="P179" i="2" s="1"/>
  <c r="H179" i="2"/>
  <c r="H233" i="2"/>
  <c r="J233" i="2"/>
  <c r="J65" i="2"/>
  <c r="H65" i="2"/>
  <c r="H129" i="2"/>
  <c r="J129" i="2"/>
  <c r="M129" i="2" s="1"/>
  <c r="N129" i="2" s="1"/>
  <c r="O129" i="2" s="1"/>
  <c r="P129" i="2" s="1"/>
  <c r="J252" i="2"/>
  <c r="M252" i="2" s="1"/>
  <c r="N252" i="2" s="1"/>
  <c r="O252" i="2" s="1"/>
  <c r="P252" i="2" s="1"/>
  <c r="H252" i="2"/>
  <c r="J207" i="2"/>
  <c r="H207" i="2"/>
  <c r="J150" i="2"/>
  <c r="M150" i="2" s="1"/>
  <c r="N150" i="2" s="1"/>
  <c r="O150" i="2" s="1"/>
  <c r="P150" i="2" s="1"/>
  <c r="H150" i="2"/>
  <c r="J5" i="2"/>
  <c r="M5" i="2" s="1"/>
  <c r="N5" i="2" s="1"/>
  <c r="O5" i="2" s="1"/>
  <c r="P5" i="2" s="1"/>
  <c r="H5" i="2"/>
  <c r="J108" i="2"/>
  <c r="M108" i="2" s="1"/>
  <c r="N108" i="2" s="1"/>
  <c r="O108" i="2" s="1"/>
  <c r="P108" i="2" s="1"/>
  <c r="H108" i="2"/>
  <c r="J213" i="2"/>
  <c r="M213" i="2" s="1"/>
  <c r="N213" i="2" s="1"/>
  <c r="O213" i="2" s="1"/>
  <c r="P213" i="2" s="1"/>
  <c r="H213" i="2"/>
  <c r="M4" i="2"/>
  <c r="E6" i="2"/>
  <c r="H4" i="2"/>
  <c r="J192" i="2"/>
  <c r="M192" i="2" s="1"/>
  <c r="N192" i="2" s="1"/>
  <c r="O192" i="2" s="1"/>
  <c r="P192" i="2" s="1"/>
  <c r="H192" i="2"/>
  <c r="J250" i="2"/>
  <c r="M250" i="2" s="1"/>
  <c r="N250" i="2" s="1"/>
  <c r="O250" i="2" s="1"/>
  <c r="P250" i="2" s="1"/>
  <c r="H250" i="2"/>
  <c r="J28" i="2"/>
  <c r="M28" i="2" s="1"/>
  <c r="N28" i="2" s="1"/>
  <c r="O28" i="2" s="1"/>
  <c r="P28" i="2" s="1"/>
  <c r="H28" i="2"/>
  <c r="J8" i="2"/>
  <c r="M8" i="2" s="1"/>
  <c r="N8" i="2" s="1"/>
  <c r="O8" i="2" s="1"/>
  <c r="P8" i="2" s="1"/>
  <c r="H8" i="2"/>
  <c r="J71" i="2"/>
  <c r="M71" i="2" s="1"/>
  <c r="N71" i="2" s="1"/>
  <c r="O71" i="2" s="1"/>
  <c r="P71" i="2" s="1"/>
  <c r="H71" i="2"/>
  <c r="J68" i="2"/>
  <c r="M68" i="2" s="1"/>
  <c r="N68" i="2" s="1"/>
  <c r="O68" i="2" s="1"/>
  <c r="P68" i="2" s="1"/>
  <c r="H68" i="2"/>
  <c r="J45" i="2"/>
  <c r="M45" i="2" s="1"/>
  <c r="N45" i="2" s="1"/>
  <c r="O45" i="2" s="1"/>
  <c r="P45" i="2" s="1"/>
  <c r="H45" i="2"/>
  <c r="J88" i="2"/>
  <c r="E89" i="2"/>
  <c r="H88" i="2"/>
  <c r="H89" i="2" s="1"/>
  <c r="J93" i="2"/>
  <c r="M93" i="2" s="1"/>
  <c r="N93" i="2" s="1"/>
  <c r="O93" i="2" s="1"/>
  <c r="P93" i="2" s="1"/>
  <c r="H93" i="2"/>
  <c r="J118" i="2"/>
  <c r="M118" i="2" s="1"/>
  <c r="N118" i="2" s="1"/>
  <c r="O118" i="2" s="1"/>
  <c r="P118" i="2" s="1"/>
  <c r="H118" i="2"/>
  <c r="J19" i="2"/>
  <c r="H19" i="2"/>
  <c r="J105" i="2"/>
  <c r="H105" i="2"/>
  <c r="J214" i="2"/>
  <c r="M214" i="2" s="1"/>
  <c r="N214" i="2" s="1"/>
  <c r="O214" i="2" s="1"/>
  <c r="P214" i="2" s="1"/>
  <c r="H214" i="2"/>
  <c r="J167" i="2"/>
  <c r="M167" i="2" s="1"/>
  <c r="N167" i="2" s="1"/>
  <c r="O167" i="2" s="1"/>
  <c r="P167" i="2" s="1"/>
  <c r="H167" i="2"/>
  <c r="J183" i="2"/>
  <c r="M183" i="2" s="1"/>
  <c r="N183" i="2" s="1"/>
  <c r="O183" i="2" s="1"/>
  <c r="P183" i="2" s="1"/>
  <c r="H183" i="2"/>
  <c r="J9" i="2"/>
  <c r="M9" i="2" s="1"/>
  <c r="N9" i="2" s="1"/>
  <c r="O9" i="2" s="1"/>
  <c r="P9" i="2" s="1"/>
  <c r="H9" i="2"/>
  <c r="J69" i="2"/>
  <c r="M69" i="2" s="1"/>
  <c r="N69" i="2" s="1"/>
  <c r="O69" i="2" s="1"/>
  <c r="P69" i="2" s="1"/>
  <c r="H69" i="2"/>
  <c r="J135" i="2"/>
  <c r="M135" i="2" s="1"/>
  <c r="N135" i="2" s="1"/>
  <c r="O135" i="2" s="1"/>
  <c r="P135" i="2" s="1"/>
  <c r="H135" i="2"/>
  <c r="J256" i="2"/>
  <c r="M256" i="2" s="1"/>
  <c r="N256" i="2" s="1"/>
  <c r="O256" i="2" s="1"/>
  <c r="P256" i="2" s="1"/>
  <c r="H256" i="2"/>
  <c r="J212" i="2"/>
  <c r="H212" i="2"/>
  <c r="J154" i="2"/>
  <c r="M154" i="2" s="1"/>
  <c r="H154" i="2"/>
  <c r="J10" i="2"/>
  <c r="M10" i="2" s="1"/>
  <c r="N10" i="2" s="1"/>
  <c r="O10" i="2" s="1"/>
  <c r="P10" i="2" s="1"/>
  <c r="H10" i="2"/>
  <c r="H117" i="2"/>
  <c r="J117" i="2"/>
  <c r="M117" i="2" s="1"/>
  <c r="N117" i="2" s="1"/>
  <c r="O117" i="2" s="1"/>
  <c r="P117" i="2" s="1"/>
  <c r="J218" i="2"/>
  <c r="M218" i="2" s="1"/>
  <c r="N218" i="2" s="1"/>
  <c r="O218" i="2" s="1"/>
  <c r="P218" i="2" s="1"/>
  <c r="H218" i="2"/>
  <c r="J80" i="2"/>
  <c r="M80" i="2" s="1"/>
  <c r="N80" i="2" s="1"/>
  <c r="O80" i="2" s="1"/>
  <c r="P80" i="2" s="1"/>
  <c r="H80" i="2"/>
  <c r="J223" i="2"/>
  <c r="M223" i="2" s="1"/>
  <c r="N223" i="2" s="1"/>
  <c r="O223" i="2" s="1"/>
  <c r="P223" i="2" s="1"/>
  <c r="H223" i="2"/>
  <c r="J165" i="2"/>
  <c r="H165" i="2"/>
  <c r="J197" i="2"/>
  <c r="M197" i="2" s="1"/>
  <c r="N197" i="2" s="1"/>
  <c r="O197" i="2" s="1"/>
  <c r="P197" i="2" s="1"/>
  <c r="H197" i="2"/>
  <c r="J146" i="2"/>
  <c r="M146" i="2" s="1"/>
  <c r="N146" i="2" s="1"/>
  <c r="O146" i="2" s="1"/>
  <c r="P146" i="2" s="1"/>
  <c r="H146" i="2"/>
  <c r="H63" i="2"/>
  <c r="J63" i="2"/>
  <c r="J110" i="2"/>
  <c r="M110" i="2" s="1"/>
  <c r="N110" i="2" s="1"/>
  <c r="O110" i="2" s="1"/>
  <c r="P110" i="2" s="1"/>
  <c r="H110" i="2"/>
  <c r="J114" i="2"/>
  <c r="M114" i="2" s="1"/>
  <c r="N114" i="2" s="1"/>
  <c r="O114" i="2" s="1"/>
  <c r="P114" i="2" s="1"/>
  <c r="H114" i="2"/>
  <c r="H142" i="2"/>
  <c r="J142" i="2"/>
  <c r="M142" i="2" s="1"/>
  <c r="N142" i="2" s="1"/>
  <c r="O142" i="2" s="1"/>
  <c r="P142" i="2" s="1"/>
  <c r="J36" i="2"/>
  <c r="M36" i="2" s="1"/>
  <c r="H36" i="2"/>
  <c r="J123" i="2"/>
  <c r="H123" i="2"/>
  <c r="H219" i="2"/>
  <c r="J219" i="2"/>
  <c r="M219" i="2" s="1"/>
  <c r="N219" i="2" s="1"/>
  <c r="O219" i="2" s="1"/>
  <c r="P219" i="2" s="1"/>
  <c r="J172" i="2"/>
  <c r="M172" i="2" s="1"/>
  <c r="N172" i="2" s="1"/>
  <c r="O172" i="2" s="1"/>
  <c r="P172" i="2" s="1"/>
  <c r="H172" i="2"/>
  <c r="J187" i="2"/>
  <c r="M187" i="2" s="1"/>
  <c r="N187" i="2" s="1"/>
  <c r="O187" i="2" s="1"/>
  <c r="P187" i="2" s="1"/>
  <c r="H187" i="2"/>
  <c r="J14" i="2"/>
  <c r="M14" i="2" s="1"/>
  <c r="N14" i="2" s="1"/>
  <c r="O14" i="2" s="1"/>
  <c r="P14" i="2" s="1"/>
  <c r="H14" i="2"/>
  <c r="J74" i="2"/>
  <c r="M74" i="2" s="1"/>
  <c r="N74" i="2" s="1"/>
  <c r="O74" i="2" s="1"/>
  <c r="P74" i="2" s="1"/>
  <c r="H74" i="2"/>
  <c r="J140" i="2"/>
  <c r="M140" i="2" s="1"/>
  <c r="N140" i="2" s="1"/>
  <c r="O140" i="2" s="1"/>
  <c r="P140" i="2" s="1"/>
  <c r="H140" i="2"/>
  <c r="J260" i="2"/>
  <c r="M260" i="2" s="1"/>
  <c r="N260" i="2" s="1"/>
  <c r="O260" i="2" s="1"/>
  <c r="P260" i="2" s="1"/>
  <c r="H260" i="2"/>
  <c r="J217" i="2"/>
  <c r="M217" i="2" s="1"/>
  <c r="N217" i="2" s="1"/>
  <c r="O217" i="2" s="1"/>
  <c r="P217" i="2" s="1"/>
  <c r="H217" i="2"/>
  <c r="J160" i="2"/>
  <c r="M160" i="2" s="1"/>
  <c r="N160" i="2" s="1"/>
  <c r="O160" i="2" s="1"/>
  <c r="P160" i="2" s="1"/>
  <c r="H160" i="2"/>
  <c r="J16" i="2"/>
  <c r="H16" i="2"/>
  <c r="J126" i="2"/>
  <c r="M126" i="2" s="1"/>
  <c r="N126" i="2" s="1"/>
  <c r="O126" i="2" s="1"/>
  <c r="P126" i="2" s="1"/>
  <c r="H126" i="2"/>
  <c r="J222" i="2"/>
  <c r="M222" i="2" s="1"/>
  <c r="N222" i="2" s="1"/>
  <c r="O222" i="2" s="1"/>
  <c r="P222" i="2" s="1"/>
  <c r="H222" i="2"/>
  <c r="H147" i="2" l="1"/>
  <c r="J147" i="2"/>
  <c r="H18" i="2"/>
  <c r="E271" i="2"/>
  <c r="H270" i="2"/>
  <c r="H87" i="2"/>
  <c r="J87" i="2"/>
  <c r="N83" i="2"/>
  <c r="O83" i="2" s="1"/>
  <c r="P83" i="2" s="1"/>
  <c r="N82" i="2"/>
  <c r="O82" i="2" s="1"/>
  <c r="P82" i="2" s="1"/>
  <c r="H169" i="2"/>
  <c r="H176" i="2"/>
  <c r="H115" i="2"/>
  <c r="H188" i="2"/>
  <c r="H15" i="2"/>
  <c r="H59" i="2"/>
  <c r="H232" i="2"/>
  <c r="H6" i="2"/>
  <c r="H21" i="2"/>
  <c r="H173" i="2"/>
  <c r="H94" i="2"/>
  <c r="H102" i="2"/>
  <c r="H215" i="2"/>
  <c r="M233" i="2"/>
  <c r="J238" i="2"/>
  <c r="M65" i="2"/>
  <c r="J72" i="2"/>
  <c r="J99" i="2"/>
  <c r="M97" i="2"/>
  <c r="M41" i="2"/>
  <c r="J56" i="2"/>
  <c r="N199" i="2"/>
  <c r="O199" i="2" s="1"/>
  <c r="P199" i="2" s="1"/>
  <c r="H245" i="2"/>
  <c r="N186" i="2"/>
  <c r="O186" i="2" s="1"/>
  <c r="P186" i="2" s="1"/>
  <c r="M159" i="2"/>
  <c r="J164" i="2"/>
  <c r="H130" i="2"/>
  <c r="J89" i="2"/>
  <c r="M88" i="2"/>
  <c r="M239" i="2"/>
  <c r="J245" i="2"/>
  <c r="M148" i="2"/>
  <c r="J156" i="2"/>
  <c r="J40" i="2"/>
  <c r="M39" i="2"/>
  <c r="M100" i="2"/>
  <c r="J102" i="2"/>
  <c r="M170" i="2"/>
  <c r="J173" i="2"/>
  <c r="J94" i="2"/>
  <c r="M90" i="2"/>
  <c r="M177" i="2"/>
  <c r="J188" i="2"/>
  <c r="H122" i="2"/>
  <c r="J15" i="2"/>
  <c r="M12" i="2"/>
  <c r="N241" i="2"/>
  <c r="O241" i="2" s="1"/>
  <c r="P241" i="2" s="1"/>
  <c r="J59" i="2"/>
  <c r="M57" i="2"/>
  <c r="N201" i="2"/>
  <c r="O201" i="2" s="1"/>
  <c r="P201" i="2" s="1"/>
  <c r="N141" i="2"/>
  <c r="O141" i="2" s="1"/>
  <c r="P141" i="2" s="1"/>
  <c r="M116" i="2"/>
  <c r="J122" i="2"/>
  <c r="M105" i="2"/>
  <c r="J115" i="2"/>
  <c r="H64" i="2"/>
  <c r="M207" i="2"/>
  <c r="J211" i="2"/>
  <c r="M268" i="2"/>
  <c r="J270" i="2"/>
  <c r="H138" i="2"/>
  <c r="M216" i="2"/>
  <c r="J229" i="2"/>
  <c r="M19" i="2"/>
  <c r="J21" i="2"/>
  <c r="J6" i="2"/>
  <c r="M103" i="2"/>
  <c r="J104" i="2"/>
  <c r="N198" i="2"/>
  <c r="O198" i="2" s="1"/>
  <c r="P198" i="2" s="1"/>
  <c r="J11" i="2"/>
  <c r="M7" i="2"/>
  <c r="H193" i="2"/>
  <c r="N266" i="2"/>
  <c r="O266" i="2" s="1"/>
  <c r="P266" i="2" s="1"/>
  <c r="N60" i="2"/>
  <c r="H34" i="2"/>
  <c r="H211" i="2"/>
  <c r="H11" i="2"/>
  <c r="H229" i="2"/>
  <c r="N242" i="2"/>
  <c r="O242" i="2" s="1"/>
  <c r="P242" i="2" s="1"/>
  <c r="M16" i="2"/>
  <c r="J18" i="2"/>
  <c r="J169" i="2"/>
  <c r="M165" i="2"/>
  <c r="N154" i="2"/>
  <c r="O154" i="2" s="1"/>
  <c r="P154" i="2" s="1"/>
  <c r="N162" i="2"/>
  <c r="O162" i="2" s="1"/>
  <c r="P162" i="2" s="1"/>
  <c r="M133" i="2"/>
  <c r="J138" i="2"/>
  <c r="M131" i="2"/>
  <c r="J132" i="2"/>
  <c r="N255" i="2"/>
  <c r="O255" i="2" s="1"/>
  <c r="P255" i="2" s="1"/>
  <c r="J23" i="2"/>
  <c r="M22" i="2"/>
  <c r="M26" i="2"/>
  <c r="J34" i="2"/>
  <c r="M230" i="2"/>
  <c r="J232" i="2"/>
  <c r="H267" i="2"/>
  <c r="N13" i="2"/>
  <c r="O13" i="2" s="1"/>
  <c r="P13" i="2" s="1"/>
  <c r="M189" i="2"/>
  <c r="J193" i="2"/>
  <c r="H206" i="2"/>
  <c r="N254" i="2"/>
  <c r="O254" i="2" s="1"/>
  <c r="P254" i="2" s="1"/>
  <c r="N184" i="2"/>
  <c r="O184" i="2" s="1"/>
  <c r="P184" i="2" s="1"/>
  <c r="H238" i="2"/>
  <c r="N36" i="2"/>
  <c r="O36" i="2" s="1"/>
  <c r="P36" i="2" s="1"/>
  <c r="N77" i="2"/>
  <c r="O77" i="2" s="1"/>
  <c r="P77" i="2" s="1"/>
  <c r="M212" i="2"/>
  <c r="J215" i="2"/>
  <c r="N76" i="2"/>
  <c r="O76" i="2" s="1"/>
  <c r="P76" i="2" s="1"/>
  <c r="M246" i="2"/>
  <c r="J267" i="2"/>
  <c r="M194" i="2"/>
  <c r="J206" i="2"/>
  <c r="H38" i="2"/>
  <c r="M139" i="2"/>
  <c r="M147" i="2" s="1"/>
  <c r="N44" i="2"/>
  <c r="O44" i="2" s="1"/>
  <c r="P44" i="2" s="1"/>
  <c r="H164" i="2"/>
  <c r="M24" i="2"/>
  <c r="J25" i="2"/>
  <c r="J130" i="2"/>
  <c r="M123" i="2"/>
  <c r="J158" i="2"/>
  <c r="M157" i="2"/>
  <c r="H72" i="2"/>
  <c r="J64" i="2"/>
  <c r="M63" i="2"/>
  <c r="N63" i="2" s="1"/>
  <c r="O63" i="2" s="1"/>
  <c r="P63" i="2" s="1"/>
  <c r="J176" i="2"/>
  <c r="M174" i="2"/>
  <c r="H99" i="2"/>
  <c r="H56" i="2"/>
  <c r="H156" i="2"/>
  <c r="J38" i="2"/>
  <c r="M35" i="2"/>
  <c r="M73" i="2"/>
  <c r="M87" i="2" s="1"/>
  <c r="J96" i="2"/>
  <c r="M95" i="2"/>
  <c r="H271" i="2" l="1"/>
  <c r="J271" i="2"/>
  <c r="M15" i="2"/>
  <c r="N12" i="2"/>
  <c r="N212" i="2"/>
  <c r="M215" i="2"/>
  <c r="N64" i="2"/>
  <c r="O60" i="2"/>
  <c r="M156" i="2"/>
  <c r="N148" i="2"/>
  <c r="N7" i="2"/>
  <c r="M11" i="2"/>
  <c r="M23" i="2"/>
  <c r="N22" i="2"/>
  <c r="N216" i="2"/>
  <c r="M229" i="2"/>
  <c r="N16" i="2"/>
  <c r="M18" i="2"/>
  <c r="N189" i="2"/>
  <c r="M193" i="2"/>
  <c r="N177" i="2"/>
  <c r="M188" i="2"/>
  <c r="N239" i="2"/>
  <c r="M245" i="2"/>
  <c r="N41" i="2"/>
  <c r="M56" i="2"/>
  <c r="M40" i="2"/>
  <c r="N39" i="2"/>
  <c r="M176" i="2"/>
  <c r="N174" i="2"/>
  <c r="M21" i="2"/>
  <c r="N19" i="2"/>
  <c r="N116" i="2"/>
  <c r="M122" i="2"/>
  <c r="M96" i="2"/>
  <c r="N95" i="2"/>
  <c r="M158" i="2"/>
  <c r="N157" i="2"/>
  <c r="M132" i="2"/>
  <c r="N131" i="2"/>
  <c r="N268" i="2"/>
  <c r="M270" i="2"/>
  <c r="M94" i="2"/>
  <c r="N90" i="2"/>
  <c r="M89" i="2"/>
  <c r="N88" i="2"/>
  <c r="N97" i="2"/>
  <c r="M99" i="2"/>
  <c r="N73" i="2"/>
  <c r="N87" i="2" s="1"/>
  <c r="M169" i="2"/>
  <c r="N165" i="2"/>
  <c r="N35" i="2"/>
  <c r="M38" i="2"/>
  <c r="M130" i="2"/>
  <c r="N123" i="2"/>
  <c r="N194" i="2"/>
  <c r="M206" i="2"/>
  <c r="M138" i="2"/>
  <c r="N133" i="2"/>
  <c r="M59" i="2"/>
  <c r="N57" i="2"/>
  <c r="N105" i="2"/>
  <c r="M115" i="2"/>
  <c r="M173" i="2"/>
  <c r="N170" i="2"/>
  <c r="N65" i="2"/>
  <c r="M72" i="2"/>
  <c r="M34" i="2"/>
  <c r="N26" i="2"/>
  <c r="N139" i="2"/>
  <c r="N147" i="2" s="1"/>
  <c r="M6" i="2"/>
  <c r="N4" i="2"/>
  <c r="N207" i="2"/>
  <c r="M211" i="2"/>
  <c r="M164" i="2"/>
  <c r="N159" i="2"/>
  <c r="M104" i="2"/>
  <c r="N103" i="2"/>
  <c r="N246" i="2"/>
  <c r="M267" i="2"/>
  <c r="N230" i="2"/>
  <c r="M232" i="2"/>
  <c r="M25" i="2"/>
  <c r="N24" i="2"/>
  <c r="M64" i="2"/>
  <c r="N100" i="2"/>
  <c r="M102" i="2"/>
  <c r="N233" i="2"/>
  <c r="M238" i="2"/>
  <c r="M271" i="2" l="1"/>
  <c r="O16" i="2"/>
  <c r="N18" i="2"/>
  <c r="N211" i="2"/>
  <c r="O207" i="2"/>
  <c r="O105" i="2"/>
  <c r="N115" i="2"/>
  <c r="P60" i="2"/>
  <c r="P64" i="2" s="1"/>
  <c r="O64" i="2"/>
  <c r="N89" i="2"/>
  <c r="O88" i="2"/>
  <c r="O35" i="2"/>
  <c r="N38" i="2"/>
  <c r="O216" i="2"/>
  <c r="N229" i="2"/>
  <c r="O100" i="2"/>
  <c r="N102" i="2"/>
  <c r="N270" i="2"/>
  <c r="O268" i="2"/>
  <c r="O19" i="2"/>
  <c r="N21" i="2"/>
  <c r="O41" i="2"/>
  <c r="N56" i="2"/>
  <c r="O57" i="2"/>
  <c r="N59" i="2"/>
  <c r="O212" i="2"/>
  <c r="N215" i="2"/>
  <c r="O177" i="2"/>
  <c r="N188" i="2"/>
  <c r="N15" i="2"/>
  <c r="O12" i="2"/>
  <c r="O95" i="2"/>
  <c r="N96" i="2"/>
  <c r="N94" i="2"/>
  <c r="O90" i="2"/>
  <c r="O246" i="2"/>
  <c r="N267" i="2"/>
  <c r="O139" i="2"/>
  <c r="O147" i="2" s="1"/>
  <c r="O22" i="2"/>
  <c r="N23" i="2"/>
  <c r="O24" i="2"/>
  <c r="N25" i="2"/>
  <c r="O73" i="2"/>
  <c r="O87" i="2" s="1"/>
  <c r="O7" i="2"/>
  <c r="N11" i="2"/>
  <c r="N99" i="2"/>
  <c r="O97" i="2"/>
  <c r="O4" i="2"/>
  <c r="N6" i="2"/>
  <c r="O230" i="2"/>
  <c r="N232" i="2"/>
  <c r="O233" i="2"/>
  <c r="N238" i="2"/>
  <c r="N169" i="2"/>
  <c r="O165" i="2"/>
  <c r="O239" i="2"/>
  <c r="N245" i="2"/>
  <c r="O133" i="2"/>
  <c r="N138" i="2"/>
  <c r="O116" i="2"/>
  <c r="N122" i="2"/>
  <c r="O174" i="2"/>
  <c r="N176" i="2"/>
  <c r="O123" i="2"/>
  <c r="N130" i="2"/>
  <c r="N158" i="2"/>
  <c r="O157" i="2"/>
  <c r="O39" i="2"/>
  <c r="N40" i="2"/>
  <c r="O189" i="2"/>
  <c r="N193" i="2"/>
  <c r="O148" i="2"/>
  <c r="N156" i="2"/>
  <c r="O26" i="2"/>
  <c r="N34" i="2"/>
  <c r="O103" i="2"/>
  <c r="N104" i="2"/>
  <c r="O131" i="2"/>
  <c r="N132" i="2"/>
  <c r="N164" i="2"/>
  <c r="O159" i="2"/>
  <c r="O194" i="2"/>
  <c r="N206" i="2"/>
  <c r="O65" i="2"/>
  <c r="N72" i="2"/>
  <c r="O170" i="2"/>
  <c r="N173" i="2"/>
  <c r="N271" i="2" l="1"/>
  <c r="P88" i="2"/>
  <c r="P89" i="2" s="1"/>
  <c r="O89" i="2"/>
  <c r="O56" i="2"/>
  <c r="P41" i="2"/>
  <c r="P56" i="2" s="1"/>
  <c r="O40" i="2"/>
  <c r="P39" i="2"/>
  <c r="P40" i="2" s="1"/>
  <c r="O169" i="2"/>
  <c r="P165" i="2"/>
  <c r="P169" i="2" s="1"/>
  <c r="O132" i="2"/>
  <c r="P131" i="2"/>
  <c r="P132" i="2" s="1"/>
  <c r="O96" i="2"/>
  <c r="P95" i="2"/>
  <c r="P96" i="2" s="1"/>
  <c r="O270" i="2"/>
  <c r="P268" i="2"/>
  <c r="P270" i="2" s="1"/>
  <c r="P73" i="2"/>
  <c r="P87" i="2" s="1"/>
  <c r="O130" i="2"/>
  <c r="P123" i="2"/>
  <c r="P130" i="2" s="1"/>
  <c r="P207" i="2"/>
  <c r="P211" i="2" s="1"/>
  <c r="O211" i="2"/>
  <c r="O11" i="2"/>
  <c r="P7" i="2"/>
  <c r="P11" i="2" s="1"/>
  <c r="P103" i="2"/>
  <c r="P104" i="2" s="1"/>
  <c r="O104" i="2"/>
  <c r="O34" i="2"/>
  <c r="P26" i="2"/>
  <c r="P34" i="2" s="1"/>
  <c r="O102" i="2"/>
  <c r="P100" i="2"/>
  <c r="P102" i="2" s="1"/>
  <c r="O158" i="2"/>
  <c r="P157" i="2"/>
  <c r="P158" i="2" s="1"/>
  <c r="O238" i="2"/>
  <c r="P233" i="2"/>
  <c r="P238" i="2" s="1"/>
  <c r="P174" i="2"/>
  <c r="P176" i="2" s="1"/>
  <c r="O176" i="2"/>
  <c r="O23" i="2"/>
  <c r="P22" i="2"/>
  <c r="P23" i="2" s="1"/>
  <c r="O115" i="2"/>
  <c r="P105" i="2"/>
  <c r="P115" i="2" s="1"/>
  <c r="O156" i="2"/>
  <c r="P148" i="2"/>
  <c r="P156" i="2" s="1"/>
  <c r="O6" i="2"/>
  <c r="P4" i="2"/>
  <c r="P6" i="2" s="1"/>
  <c r="P139" i="2"/>
  <c r="P147" i="2" s="1"/>
  <c r="O229" i="2"/>
  <c r="P216" i="2"/>
  <c r="P229" i="2" s="1"/>
  <c r="P194" i="2"/>
  <c r="P206" i="2" s="1"/>
  <c r="O206" i="2"/>
  <c r="P189" i="2"/>
  <c r="P193" i="2" s="1"/>
  <c r="O193" i="2"/>
  <c r="O138" i="2"/>
  <c r="P133" i="2"/>
  <c r="P138" i="2" s="1"/>
  <c r="O267" i="2"/>
  <c r="P246" i="2"/>
  <c r="P267" i="2" s="1"/>
  <c r="P57" i="2"/>
  <c r="P59" i="2" s="1"/>
  <c r="O59" i="2"/>
  <c r="O245" i="2"/>
  <c r="P239" i="2"/>
  <c r="P245" i="2" s="1"/>
  <c r="O21" i="2"/>
  <c r="P19" i="2"/>
  <c r="P21" i="2" s="1"/>
  <c r="O15" i="2"/>
  <c r="P12" i="2"/>
  <c r="P15" i="2" s="1"/>
  <c r="P24" i="2"/>
  <c r="P25" i="2" s="1"/>
  <c r="O25" i="2"/>
  <c r="O173" i="2"/>
  <c r="P170" i="2"/>
  <c r="P173" i="2" s="1"/>
  <c r="O232" i="2"/>
  <c r="P230" i="2"/>
  <c r="P232" i="2" s="1"/>
  <c r="O188" i="2"/>
  <c r="P177" i="2"/>
  <c r="P188" i="2" s="1"/>
  <c r="O72" i="2"/>
  <c r="P65" i="2"/>
  <c r="P72" i="2" s="1"/>
  <c r="O122" i="2"/>
  <c r="P116" i="2"/>
  <c r="P122" i="2" s="1"/>
  <c r="O215" i="2"/>
  <c r="P212" i="2"/>
  <c r="P215" i="2" s="1"/>
  <c r="P97" i="2"/>
  <c r="P99" i="2" s="1"/>
  <c r="O99" i="2"/>
  <c r="P159" i="2"/>
  <c r="P164" i="2" s="1"/>
  <c r="O164" i="2"/>
  <c r="P90" i="2"/>
  <c r="P94" i="2" s="1"/>
  <c r="O94" i="2"/>
  <c r="O38" i="2"/>
  <c r="P35" i="2"/>
  <c r="P38" i="2" s="1"/>
  <c r="O18" i="2"/>
  <c r="P16" i="2"/>
  <c r="P18" i="2" s="1"/>
  <c r="P271" i="2" l="1"/>
  <c r="O271" i="2"/>
</calcChain>
</file>

<file path=xl/sharedStrings.xml><?xml version="1.0" encoding="utf-8"?>
<sst xmlns="http://schemas.openxmlformats.org/spreadsheetml/2006/main" count="2855" uniqueCount="449">
  <si>
    <t>Metinė suma</t>
  </si>
  <si>
    <t>U = R*BD*i*12*ksoc</t>
  </si>
  <si>
    <t>M = 3,3*251</t>
  </si>
  <si>
    <t>P = 1,5MMA/18*ksoc*12+2*251</t>
  </si>
  <si>
    <t>Iš viso lėšų suma 1 vaikui/ metams, eur:</t>
  </si>
  <si>
    <t>2026 m. sausio 1 d. patvirtinta:</t>
  </si>
  <si>
    <t>BD = 1798 eurų</t>
  </si>
  <si>
    <t>MMA = 1153 eurų</t>
  </si>
  <si>
    <t>R = 1,5290 koef.</t>
  </si>
  <si>
    <t>II</t>
  </si>
  <si>
    <t>III</t>
  </si>
  <si>
    <t>I</t>
  </si>
  <si>
    <t>Skirtas privalomas ugdymas</t>
  </si>
  <si>
    <t>Institucijos savivaldybė</t>
  </si>
  <si>
    <t xml:space="preserve">Institucijos juridinis kodas </t>
  </si>
  <si>
    <t>Institucijos pavadinimas</t>
  </si>
  <si>
    <t>Akmenės r. sav.</t>
  </si>
  <si>
    <t>Akmenės rajono Papilės Simono Daukanto gimnazija</t>
  </si>
  <si>
    <t>Naujosios Akmenės ikimokyklinio ugdymo mokykla</t>
  </si>
  <si>
    <r>
      <rPr>
        <b/>
        <sz val="10.5"/>
        <color rgb="FF343334"/>
        <rFont val="Tahoma"/>
        <family val="2"/>
      </rPr>
      <t>Akmenės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</si>
  <si>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Anykščių r. sav.</t>
  </si>
  <si>
    <t>Anykščių vaikų lopšelis-darželis "Eglutė"</t>
  </si>
  <si>
    <t>Anykščių vaikų lopšelis-darželis "Spindulėlis"</t>
  </si>
  <si>
    <t>Anykščių r. Svėdasų Juozo Tumo-Vaižganto gimnazija</t>
  </si>
  <si>
    <t>Anykščių vaikų lopšelis-darželis "Žiogelis"</t>
  </si>
  <si>
    <r>
      <rPr>
        <b/>
        <sz val="10.5"/>
        <color rgb="FF343334"/>
        <rFont val="Tahoma"/>
        <family val="2"/>
      </rPr>
      <t>Anykščių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</si>
  <si>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Biržų r. sav.</t>
  </si>
  <si>
    <t>Biržų Kaštonų pagrindinė mokykla</t>
  </si>
  <si>
    <t>Biržų lopšelis-darželis "Drugelis"</t>
  </si>
  <si>
    <t>Biržų r. Vabalninko Balio Sruogos gimnazija</t>
  </si>
  <si>
    <r>
      <rPr>
        <b/>
        <sz val="10.5"/>
        <color rgb="FF343334"/>
        <rFont val="Tahoma"/>
        <family val="2"/>
      </rPr>
      <t>Biržų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</si>
  <si>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Elektrėnų sav.</t>
  </si>
  <si>
    <t>Elektrėnų sav. Vievio lopšelis-darželis "Eglutė"</t>
  </si>
  <si>
    <t>Elektrėnų vaikų lopšelis-darželis "Drugelis"</t>
  </si>
  <si>
    <r>
      <rPr>
        <b/>
        <sz val="10.5"/>
        <color rgb="FF343334"/>
        <rFont val="Tahoma"/>
        <family val="2"/>
      </rPr>
      <t>Elektrėnų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</si>
  <si>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Ignalinos r. sav.</t>
  </si>
  <si>
    <t>Ignalinos "Šaltinėlio" mokykla</t>
  </si>
  <si>
    <t>Ignalinos Česlovo Kudabos gimnazija</t>
  </si>
  <si>
    <r>
      <rPr>
        <b/>
        <sz val="10.5"/>
        <color rgb="FF343334"/>
        <rFont val="Tahoma"/>
        <family val="2"/>
      </rPr>
      <t>Ignalinos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</si>
  <si>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Jonavos r. sav.</t>
  </si>
  <si>
    <t>Jonavos "Lietavos" pagrindinė mokykla</t>
  </si>
  <si>
    <r>
      <rPr>
        <b/>
        <sz val="10.5"/>
        <color rgb="FF343334"/>
        <rFont val="Tahoma"/>
        <family val="2"/>
      </rPr>
      <t>Jonavos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</si>
  <si>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Joniškio r. sav.</t>
  </si>
  <si>
    <t>Joniškio vaikų lopšelis-darželis "Saulutė"</t>
  </si>
  <si>
    <r>
      <rPr>
        <b/>
        <sz val="10.5"/>
        <color rgb="FF343334"/>
        <rFont val="Tahoma"/>
        <family val="2"/>
      </rPr>
      <t>Joniškio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</si>
  <si>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Jurbarko r. sav.</t>
  </si>
  <si>
    <t>Jurbarko "Ąžuoliuko" mokykla</t>
  </si>
  <si>
    <t>Jurbarko vaikų lopšelis-darželis "Nykštukas"</t>
  </si>
  <si>
    <t>Jurbarko r. Jurbarkų darželis-mokykla</t>
  </si>
  <si>
    <t>Jurbarko r. Veliuonos Antano ir Jono Juškų gimnazija</t>
  </si>
  <si>
    <t>Jurbarko r. Šimkaičių Jono Žemaičio pagrindinė mokykla</t>
  </si>
  <si>
    <t>Jurbarko r. Skirsnemunės Jurgio Baltrušaičio pagrindinė mokykla</t>
  </si>
  <si>
    <t>Jurbarko Vytauto Didžiojo pagrindinė mokykla</t>
  </si>
  <si>
    <t>Jurbarko r. Eržvilko gimnazija</t>
  </si>
  <si>
    <r>
      <rPr>
        <b/>
        <sz val="10.5"/>
        <color rgb="FF343334"/>
        <rFont val="Tahoma"/>
        <family val="2"/>
      </rPr>
      <t>Jurbarko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</si>
  <si>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Kalvarijos sav.</t>
  </si>
  <si>
    <t>Kalvarijos vaikų lopšelis-darželis "Žilvitis"</t>
  </si>
  <si>
    <t>Kalvarijos sav. Akmenynų pagrindinė mokykla</t>
  </si>
  <si>
    <t>Kalvarijos sav. Sangrūdos pagrindinė mokykla</t>
  </si>
  <si>
    <r>
      <rPr>
        <b/>
        <sz val="10.5"/>
        <color rgb="FF343334"/>
        <rFont val="Tahoma"/>
        <family val="2"/>
      </rPr>
      <t>Kalvarijos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</si>
  <si>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Kauno m. sav.</t>
  </si>
  <si>
    <t>Kauno lopšelis-darželis "Bitutė"</t>
  </si>
  <si>
    <r>
      <rPr>
        <b/>
        <sz val="10.5"/>
        <color rgb="FF343334"/>
        <rFont val="Tahoma"/>
        <family val="2"/>
      </rPr>
      <t>Kauno m.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</si>
  <si>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Kauno r. sav.</t>
  </si>
  <si>
    <t>Kauno r. Kulautuvos pagrindinė mokykla</t>
  </si>
  <si>
    <t>Kauno r. Jonučių darželis</t>
  </si>
  <si>
    <t>Kauno r. Garliavos lopšelis-darželis "Obelėlė"</t>
  </si>
  <si>
    <t>Kauno r. Šlienavos pagrindinė mokykla</t>
  </si>
  <si>
    <t>Kauno r. Neveronių lopšelis-darželis</t>
  </si>
  <si>
    <t>Kauno r. Domeikavos lopšelis-darželis "Upė"</t>
  </si>
  <si>
    <t>Kauno r. Noreikiškių lopšelis-darželis "Ąžuolėlis"</t>
  </si>
  <si>
    <t>Kauno r. Vilkijos lopšelis-darželis "Daigelis"</t>
  </si>
  <si>
    <t>Kauno r. Kačerginės mokykla-daugiafunkcis centras</t>
  </si>
  <si>
    <t>Kauno r. Garliavos lopšelis-darželis "Eglutė"</t>
  </si>
  <si>
    <t>Kauno r. Čekiškės Prano Dovydaičio gimnazija</t>
  </si>
  <si>
    <t>Kauno r. Girionių darželis</t>
  </si>
  <si>
    <t>Kauno r. Raudondvario lopšelis-darželis "Riešutėlis"</t>
  </si>
  <si>
    <t>Kauno r. Karmėlavos lopšelis-darželis "Žilvitis"</t>
  </si>
  <si>
    <t>Kauno r. Akademijos mokykla-darželis "Gilė"</t>
  </si>
  <si>
    <r>
      <rPr>
        <b/>
        <sz val="10.5"/>
        <color rgb="FF343334"/>
        <rFont val="Tahoma"/>
        <family val="2"/>
      </rPr>
      <t>Kauno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</si>
  <si>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Kazlų Rūdos sav.</t>
  </si>
  <si>
    <t>Prezidento Kazio Griniaus gimnazija</t>
  </si>
  <si>
    <t>Kazlų Rūdos sav. Plutiškių gimnazija</t>
  </si>
  <si>
    <r>
      <rPr>
        <b/>
        <sz val="10.5"/>
        <color rgb="FF343334"/>
        <rFont val="Tahoma"/>
        <family val="2"/>
      </rPr>
      <t>Kazlų Rūdos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</si>
  <si>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Kėdainių r. sav.</t>
  </si>
  <si>
    <t>Kėdainių lopšelis-darželis "Pasaka"</t>
  </si>
  <si>
    <t>Kėdainių lopšelis-darželis "Vyturėlis"</t>
  </si>
  <si>
    <t>Kėdainių lopšelis-darželis "Žilvitis"</t>
  </si>
  <si>
    <t>Kėdainių lopšelis-darželis "Puriena"</t>
  </si>
  <si>
    <r>
      <rPr>
        <b/>
        <sz val="10.5"/>
        <color rgb="FF343334"/>
        <rFont val="Tahoma"/>
        <family val="2"/>
      </rPr>
      <t>Kėdainių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</si>
  <si>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Kelmės r. sav.</t>
  </si>
  <si>
    <t>Kelmės "Kražantės" progimnazija</t>
  </si>
  <si>
    <t>Kelmės rajono Tytuvėnų gimnazija</t>
  </si>
  <si>
    <t>Kelmės rajono Kražių Žygimanto Liauksmino pagrindinė mokykla</t>
  </si>
  <si>
    <t>Kelmės r. Pakražančio pagrindinė mokykla</t>
  </si>
  <si>
    <t>Kelmės r. Šaukėnų Vlado Pūtvio-Putvinskio gimnazija</t>
  </si>
  <si>
    <t>Kelmės lopšelis-darželis "Ąžuoliukas"</t>
  </si>
  <si>
    <t>Kelmės "Kūlverstuko" lopšelis-darželis</t>
  </si>
  <si>
    <r>
      <rPr>
        <b/>
        <sz val="10.5"/>
        <color rgb="FF343334"/>
        <rFont val="Tahoma"/>
        <family val="2"/>
      </rPr>
      <t>Kelmės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</si>
  <si>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Klaipėdos m. sav.</t>
  </si>
  <si>
    <t>Klaipėdos lopšelis-darželis "Dobiliukas"</t>
  </si>
  <si>
    <t>Klaipėdos lopšelis-darželis "Inkarėlis"</t>
  </si>
  <si>
    <t>Klaipėdos lopšelis-darželis "Žemuogėlė"</t>
  </si>
  <si>
    <t>Klaipėdos lopšelis-darželis "Vyturėlis"</t>
  </si>
  <si>
    <t>Klaipėdos lopšelis-darželis "Berželis"</t>
  </si>
  <si>
    <t>Klaipėdos lopšelis-darželis "Radastėlė"</t>
  </si>
  <si>
    <t>Klaipėdos regos ugdymo centras</t>
  </si>
  <si>
    <r>
      <rPr>
        <b/>
        <sz val="10.5"/>
        <color rgb="FF343334"/>
        <rFont val="Tahoma"/>
        <family val="2"/>
      </rPr>
      <t>Klaipėdos m.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</si>
  <si>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Kupiškio r. sav.</t>
  </si>
  <si>
    <t>Kupiškio mokykla "Varpelis"</t>
  </si>
  <si>
    <r>
      <rPr>
        <b/>
        <sz val="10.5"/>
        <color rgb="FF343334"/>
        <rFont val="Tahoma"/>
        <family val="2"/>
      </rPr>
      <t>Kupiškio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</si>
  <si>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Lazdijų r. sav.</t>
  </si>
  <si>
    <t>Lazdijų mokykla-darželis "Kregždutė"</t>
  </si>
  <si>
    <t>Lazdijų Motiejaus Gustaičio gimnazija</t>
  </si>
  <si>
    <t>Lazdijų r. Seirijų Antano Žmuidzinavičiaus gimnazija</t>
  </si>
  <si>
    <t>Lazdijų r. Šventežerio mokykla</t>
  </si>
  <si>
    <r>
      <rPr>
        <b/>
        <sz val="10.5"/>
        <color rgb="FF343334"/>
        <rFont val="Tahoma"/>
        <family val="2"/>
      </rPr>
      <t>Lazdijų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</si>
  <si>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Marijampolės sav.</t>
  </si>
  <si>
    <t>Marijampolės sav. Igliaukos Anzelmo Matučio gimnazija</t>
  </si>
  <si>
    <r>
      <rPr>
        <b/>
        <sz val="10.5"/>
        <color rgb="FF343334"/>
        <rFont val="Tahoma"/>
        <family val="2"/>
      </rPr>
      <t>Marijampolės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</si>
  <si>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Molėtų r. sav.</t>
  </si>
  <si>
    <t>Molėtų "Vyturėlio" vaikų lopšelis-darželis</t>
  </si>
  <si>
    <t>Molėtų "Saulutės" vaikų lopšelis-darželis</t>
  </si>
  <si>
    <r>
      <rPr>
        <b/>
        <sz val="10.5"/>
        <color rgb="FF343334"/>
        <rFont val="Tahoma"/>
        <family val="2"/>
      </rPr>
      <t>Molėtų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</si>
  <si>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Pagėgių sav.</t>
  </si>
  <si>
    <t>Pagėgių sav. Vilkyškių Johaneso Bobrovskio gimnazija</t>
  </si>
  <si>
    <t>Pagėgių savivaldybės Pagėgių lopšelis-darželis</t>
  </si>
  <si>
    <r>
      <rPr>
        <b/>
        <sz val="10.5"/>
        <color rgb="FF343334"/>
        <rFont val="Tahoma"/>
        <family val="2"/>
      </rPr>
      <t>Pagėgių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</si>
  <si>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Palangos m. sav.</t>
  </si>
  <si>
    <t>Palangos lopšelis-darželis "Sigutė"</t>
  </si>
  <si>
    <r>
      <rPr>
        <b/>
        <sz val="10.5"/>
        <color rgb="FF343334"/>
        <rFont val="Tahoma"/>
        <family val="2"/>
      </rPr>
      <t>Palangos m.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</si>
  <si>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Panevėžio m. sav.</t>
  </si>
  <si>
    <t>Panevėžio lopšelis-darželis "Jūratė"</t>
  </si>
  <si>
    <t>Panevėžio lopšelis-darželis "Aušra"</t>
  </si>
  <si>
    <t>Panevėžio Kastyčio Ramanausko lopšelis-darželis</t>
  </si>
  <si>
    <t>Panevėžio lopšelis-darželis "Nykštukas"</t>
  </si>
  <si>
    <t>Panevėžio lopšelis-darželis "Kregždutė"</t>
  </si>
  <si>
    <t>Panevėžio lopšelis-darželis "Dobilas"</t>
  </si>
  <si>
    <t>Panevėžio lopšelis-darželis "Vaivorykštė"</t>
  </si>
  <si>
    <t>Panevėžio lopšelis-darželis "Papartis"</t>
  </si>
  <si>
    <t>Panevėžio lopšelis-darželis "Žilvitis"</t>
  </si>
  <si>
    <t>Panevėžio lopšelis-darželis "Sigutė"</t>
  </si>
  <si>
    <r>
      <rPr>
        <b/>
        <sz val="10.5"/>
        <color rgb="FF343334"/>
        <rFont val="Tahoma"/>
        <family val="2"/>
      </rPr>
      <t>Panevėžio m.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</si>
  <si>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Panevėžio r. sav.</t>
  </si>
  <si>
    <t>Panevėžio r. Krekenavos lopšelis-darželis "Sigutė"</t>
  </si>
  <si>
    <t>Panevėžio r. Naujamiesčio lopšelis-darželis "Bitutė"</t>
  </si>
  <si>
    <t>Panevėžio r. Ramygalos lopšelis-darželis "Gandriukas"</t>
  </si>
  <si>
    <t>Panevėžio r. Raguvos gimnazija</t>
  </si>
  <si>
    <t>Panevėžio r. Smilgių gimnazija</t>
  </si>
  <si>
    <t>Panevėžio r. Paliūniškio pagrindinė mokykla</t>
  </si>
  <si>
    <r>
      <rPr>
        <b/>
        <sz val="10.5"/>
        <color rgb="FF343334"/>
        <rFont val="Tahoma"/>
        <family val="2"/>
      </rPr>
      <t>Panevėžio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</si>
  <si>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Pasvalio r. sav.</t>
  </si>
  <si>
    <t>Pasvalio r. Pumpėnų gimnazija</t>
  </si>
  <si>
    <t>Pasvalio r. Saločių Antano Poškos pagrindinė mokykla</t>
  </si>
  <si>
    <t>Pasvalio r. Vaškų gimnazija</t>
  </si>
  <si>
    <t>Pasvalio Svalios progimnazija</t>
  </si>
  <si>
    <t>Pasvalio lopšelis-darželis "Eglutė"</t>
  </si>
  <si>
    <t>Pasvalio r. Joniškėlio Gabrielės Petkevičaitės-Bitės gimnazija</t>
  </si>
  <si>
    <t>Pasvalio lopšelis-darželis "Žilvitis"</t>
  </si>
  <si>
    <r>
      <rPr>
        <b/>
        <sz val="10.5"/>
        <color rgb="FF343334"/>
        <rFont val="Tahoma"/>
        <family val="2"/>
      </rPr>
      <t>Pasvalio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</si>
  <si>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Plungės r. sav.</t>
  </si>
  <si>
    <t>Plungės r. Žemaitijos kadetų gimnazija</t>
  </si>
  <si>
    <r>
      <rPr>
        <b/>
        <sz val="10.5"/>
        <color rgb="FF343334"/>
        <rFont val="Tahoma"/>
        <family val="2"/>
      </rPr>
      <t>Plungės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</si>
  <si>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Prienų r. sav.</t>
  </si>
  <si>
    <t>Prienų lopšelis-darželis "Saulutė"</t>
  </si>
  <si>
    <t>Prienų lopšelis-darželis "Pasaka"</t>
  </si>
  <si>
    <t>Prienų r. Užnemunės pagrindinė mokykla</t>
  </si>
  <si>
    <t>Prienų r. Dzūkijos gimnazija</t>
  </si>
  <si>
    <t>Prienų r. Suvalkijos gimnazija</t>
  </si>
  <si>
    <r>
      <rPr>
        <b/>
        <sz val="10.5"/>
        <color rgb="FF343334"/>
        <rFont val="Tahoma"/>
        <family val="2"/>
      </rPr>
      <t>Prienų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</si>
  <si>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Radviliškio r. sav.</t>
  </si>
  <si>
    <t>Radviliškio Vinco Kudirkos progimnazija</t>
  </si>
  <si>
    <t>Radviliškio r. Grinkiškio Jono Poderio pagrindinė mokykla</t>
  </si>
  <si>
    <t>Radviliškio r. Sidabravo pagrindinė mokykla</t>
  </si>
  <si>
    <t>Radviliškio r. Šiaulėnų Marcelino Šikšnio gimnazija</t>
  </si>
  <si>
    <t>Radviliškio lopšelis-darželis "Kregždutė"</t>
  </si>
  <si>
    <t>Radviliškio lopšelis-darželis "Žvaigždutė"</t>
  </si>
  <si>
    <t>Radviliškio r. Baisogalos mokykla-darželis</t>
  </si>
  <si>
    <t>Radviliškio r. Šeduvos lopšelis-darželis</t>
  </si>
  <si>
    <r>
      <rPr>
        <b/>
        <sz val="10.5"/>
        <color rgb="FF343334"/>
        <rFont val="Tahoma"/>
        <family val="2"/>
      </rPr>
      <t>Radviliškio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</si>
  <si>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Raseinių r. sav.</t>
  </si>
  <si>
    <t>Raseinių lopšelis-darželis "Saulutė"</t>
  </si>
  <si>
    <t>Raseinių lopšelis-darželis "Liepaitė"</t>
  </si>
  <si>
    <t>Raseinių r. Girkalnio pagrindinė mokykla</t>
  </si>
  <si>
    <t>Raseinių r. Nemakščių Martyno Mažvydo gimnazija</t>
  </si>
  <si>
    <t>Raseinių r. Šiluvos gimnazija</t>
  </si>
  <si>
    <t>Raseinių r. Viduklės Simono Stanevičiaus gimnazija</t>
  </si>
  <si>
    <t>Raseinių r. Ariogalos lopšelis-darželis</t>
  </si>
  <si>
    <t>Raseinių mokykla-daugiafunkcis centras "Spindulys"</t>
  </si>
  <si>
    <r>
      <rPr>
        <b/>
        <sz val="10.5"/>
        <color rgb="FF343334"/>
        <rFont val="Tahoma"/>
        <family val="2"/>
      </rPr>
      <t>Raseinių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</si>
  <si>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Rietavo sav.</t>
  </si>
  <si>
    <t>Rietavo lopšelis- darželis</t>
  </si>
  <si>
    <r>
      <rPr>
        <b/>
        <sz val="10.5"/>
        <color rgb="FF343334"/>
        <rFont val="Tahoma"/>
        <family val="2"/>
      </rPr>
      <t>Rietavo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</si>
  <si>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Rokiškio r. sav.</t>
  </si>
  <si>
    <t>Rokiškio lopšelis-darželis "Nykštukas"</t>
  </si>
  <si>
    <t>Rokiškio lopšelis-darželis "Pumpurėlis"</t>
  </si>
  <si>
    <t>Rokiškio r. Juodupės lopšelis-darželis</t>
  </si>
  <si>
    <t>Rokiškio r. Obelių gimnazija</t>
  </si>
  <si>
    <t>Rokiškio r. Pandėlio universalus daugiafunkcis centras</t>
  </si>
  <si>
    <r>
      <rPr>
        <b/>
        <sz val="10.5"/>
        <color rgb="FF343334"/>
        <rFont val="Tahoma"/>
        <family val="2"/>
      </rPr>
      <t>Rokiškio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</si>
  <si>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Skuodo r. sav.</t>
  </si>
  <si>
    <t>Skuodo rajono Ylakių vaikų lopšelis-darželis</t>
  </si>
  <si>
    <t>Skuodo rajono Mosėdžio vaikų lopšelis-darželis</t>
  </si>
  <si>
    <t>Skuodo rajono Ylakių gimnazija</t>
  </si>
  <si>
    <t>Skuodo vaikų lopšelis-darželis</t>
  </si>
  <si>
    <r>
      <rPr>
        <b/>
        <sz val="10.5"/>
        <color rgb="FF343334"/>
        <rFont val="Tahoma"/>
        <family val="2"/>
      </rPr>
      <t>Skuodo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</si>
  <si>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Šakių r. sav.</t>
  </si>
  <si>
    <t>Šakių rajono Griškabūdžio gimnazija</t>
  </si>
  <si>
    <t>Šakių rajono Panemunių mokykla-daugiafunkcis centras</t>
  </si>
  <si>
    <t>Šakių rajono "Nemuno" mokykla</t>
  </si>
  <si>
    <r>
      <rPr>
        <b/>
        <sz val="10.5"/>
        <color rgb="FF343334"/>
        <rFont val="Tahoma"/>
        <family val="2"/>
      </rPr>
      <t>Šakių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</si>
  <si>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Šiaulių m. sav.</t>
  </si>
  <si>
    <t>Šiaulių lopšelis-darželis "Salduvė"</t>
  </si>
  <si>
    <t>Šiaulių lopšelis-darželis "Pasaka"</t>
  </si>
  <si>
    <r>
      <rPr>
        <b/>
        <sz val="10.5"/>
        <color rgb="FF343334"/>
        <rFont val="Tahoma"/>
        <family val="2"/>
      </rPr>
      <t>Šiaulių m.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</si>
  <si>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Šiaulių r. sav.</t>
  </si>
  <si>
    <t>Šiaulių r. Kuršėnų Stasio Anglickio progimnazija</t>
  </si>
  <si>
    <t>Šiaulių r. Kuršėnų Pavenčių mokykla-daugiafunkcis centras</t>
  </si>
  <si>
    <t>Šiaulių r. Gruzdžių gimnazija</t>
  </si>
  <si>
    <t>Šiaulių r. Kužių mokykla</t>
  </si>
  <si>
    <t>Šiaulių r. Meškuičių lopšelis-darželis</t>
  </si>
  <si>
    <t>Šiaulių r. Gruzdžių lopšelis-darželis "Puriena"</t>
  </si>
  <si>
    <t>Šiaulių r. Kairių lopšelis-darželis "Spindulėlis"</t>
  </si>
  <si>
    <t>Šiaulių r. Kuršėnų lopšelis-darželis "Eglutė"</t>
  </si>
  <si>
    <t>Šiaulių r. Kuršėnų lopšelis-darželis "Žiedelis"</t>
  </si>
  <si>
    <t>Šiaulių r. Dubysos aukštupio mokykla</t>
  </si>
  <si>
    <t>Šiaulių r. Kairių jungtinė mokykla</t>
  </si>
  <si>
    <r>
      <rPr>
        <b/>
        <sz val="10.5"/>
        <color rgb="FF343334"/>
        <rFont val="Tahoma"/>
        <family val="2"/>
      </rPr>
      <t>Šiaulių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</si>
  <si>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Šilalės r. sav.</t>
  </si>
  <si>
    <t>Šilalės r. Kvėdarnos darželis "Saulutė"</t>
  </si>
  <si>
    <t>Šilalės Dariaus ir Girėno progimnazija</t>
  </si>
  <si>
    <t>Šilalės r. Pajūrio Stanislovo Biržiškio gimnazija</t>
  </si>
  <si>
    <t>Šilalės lopšelis-darželis "Žiogelis"</t>
  </si>
  <si>
    <r>
      <rPr>
        <b/>
        <sz val="10.5"/>
        <color rgb="FF343334"/>
        <rFont val="Tahoma"/>
        <family val="2"/>
      </rPr>
      <t>Šilalės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</si>
  <si>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Šilutės r. sav.</t>
  </si>
  <si>
    <t>Šilutės lopšelis-darželis "Ąžuoliukas"</t>
  </si>
  <si>
    <t>Šilutės lopšelis-darželis "Pušelė"</t>
  </si>
  <si>
    <t>Šilutės lopšelis-darželis "Žibutė"</t>
  </si>
  <si>
    <t>Šilutės lopšelis-darželis "Žvaigždutė"</t>
  </si>
  <si>
    <t>Šilutės r. Žemaičių Naumiesčio mokykla-darželis</t>
  </si>
  <si>
    <t>Šilutės r. Švėkšnos lopšelis-darželis</t>
  </si>
  <si>
    <t>Šilutės lopšelis-darželis "Raudonkepuraitė"</t>
  </si>
  <si>
    <t>Šilutės Pamario progimnazija</t>
  </si>
  <si>
    <t>Šilutės r. Žemaičių Naumiesčio gimnazija</t>
  </si>
  <si>
    <t>Šilutės r. Juknaičių pagrindinė mokykla</t>
  </si>
  <si>
    <t>Šilutės r. Kintų pagrindinė mokykla</t>
  </si>
  <si>
    <t>Šilutės r. Vainuto gimnazija</t>
  </si>
  <si>
    <r>
      <rPr>
        <b/>
        <sz val="10.5"/>
        <color rgb="FF343334"/>
        <rFont val="Tahoma"/>
        <family val="2"/>
      </rPr>
      <t>Šilutės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</si>
  <si>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Švenčionių r. sav.</t>
  </si>
  <si>
    <t>Švenčionių Zigmo Žemaičio gimnazija</t>
  </si>
  <si>
    <t>Švenčionių r. Pabradės "Žeimenos" gimnazija</t>
  </si>
  <si>
    <t>Švenčionių r. Pabradės "Ryto" gimnazija</t>
  </si>
  <si>
    <t>Švenčionių r. Švenčionėlių Karaliaus Mindaugo gimnazija</t>
  </si>
  <si>
    <r>
      <rPr>
        <b/>
        <sz val="10.5"/>
        <color rgb="FF343334"/>
        <rFont val="Tahoma"/>
        <family val="2"/>
      </rPr>
      <t>Švenčionių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</si>
  <si>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Tauragės r. sav.</t>
  </si>
  <si>
    <t>Tauragės lopšelis-darželis "Pušelė"</t>
  </si>
  <si>
    <t>Tauragės r. Žygaičių gimnazija</t>
  </si>
  <si>
    <t>Tauragės r. Skaudvilės gimnazija</t>
  </si>
  <si>
    <r>
      <rPr>
        <b/>
        <sz val="10.5"/>
        <color rgb="FF343334"/>
        <rFont val="Tahoma"/>
        <family val="2"/>
      </rPr>
      <t>Tauragės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</si>
  <si>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Telšių r. sav.</t>
  </si>
  <si>
    <t>Telšių "Kranto" progimnazija</t>
  </si>
  <si>
    <t>Telšių r. Varnių Motiejaus Valančiaus gimnazija</t>
  </si>
  <si>
    <t>Telšių r. Ubiškės daugiafunkcis centras</t>
  </si>
  <si>
    <t>Telšių r. Buožėnų mokykla-daugiafunkcis centras</t>
  </si>
  <si>
    <t>Telšių lopšelis-darželis "Berželis"</t>
  </si>
  <si>
    <t>Telšių lopšelis-darželis "Nykštukas"</t>
  </si>
  <si>
    <t>Telšių lopšelis-darželis "Saulutė"</t>
  </si>
  <si>
    <t>Telšių lopšelis-darželis "Eglutė"</t>
  </si>
  <si>
    <t>Telšių lopšelis-darželis "Mastis"</t>
  </si>
  <si>
    <t>Telšių lopšelis-darželis "Žemaitukas"</t>
  </si>
  <si>
    <t>Telšių "Ateities" progimnazija</t>
  </si>
  <si>
    <t>Telšių "Atžalyno" progimnazija</t>
  </si>
  <si>
    <t>Telšių r. Luokės Vytauto Kleivos gimnazija</t>
  </si>
  <si>
    <r>
      <rPr>
        <b/>
        <sz val="10.5"/>
        <color rgb="FF343334"/>
        <rFont val="Tahoma"/>
        <family val="2"/>
      </rPr>
      <t>Telšių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</si>
  <si>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Trakų r. sav.</t>
  </si>
  <si>
    <t>Trakų r. Aukštadvario mokykla-darželis "Gandriukas"</t>
  </si>
  <si>
    <t>Trakų rajono Lentvario lopšelis-darželis "Šilas"</t>
  </si>
  <si>
    <r>
      <rPr>
        <b/>
        <sz val="10.5"/>
        <color rgb="FF343334"/>
        <rFont val="Tahoma"/>
        <family val="2"/>
      </rPr>
      <t>Trakų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</si>
  <si>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Ukmergės r. sav.</t>
  </si>
  <si>
    <t>Varėnos r. sav.</t>
  </si>
  <si>
    <t>Varėnos "Pasakos" vaikų lopšelis-darželis</t>
  </si>
  <si>
    <t>Varėnos "Žilvičio" vaikų lopšelis-darželis</t>
  </si>
  <si>
    <t>Varėnos r. Matuizų pagrindinė mokykla</t>
  </si>
  <si>
    <t>Varėnos r. Senosios Varėnos Andriaus Ryliškio pagrindinė mokykla</t>
  </si>
  <si>
    <t>Varėnos r. "Merkio" gimnazija</t>
  </si>
  <si>
    <r>
      <rPr>
        <b/>
        <sz val="10.5"/>
        <color rgb="FF343334"/>
        <rFont val="Tahoma"/>
        <family val="2"/>
      </rPr>
      <t>Varėnos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</si>
  <si>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Vilkaviškio r. sav.</t>
  </si>
  <si>
    <t>Vilkaviškio vaikų lopšelis-darželis "Pasaka"</t>
  </si>
  <si>
    <t>Vilkaviškio r. Kybartų lopšelis-darželis "Ąžuoliukas"</t>
  </si>
  <si>
    <t>Vilkaviškio r. Kazimiero Baršausko mokykla-daugiafunkcis centras</t>
  </si>
  <si>
    <t>Vilkaviškio r. Gražiškių gimnazija</t>
  </si>
  <si>
    <t>Vilkaviškio r. Virbalio pagrindinė mokykla</t>
  </si>
  <si>
    <t>Vilkaviškio r. Pilviškių "Santakos" gimnazija</t>
  </si>
  <si>
    <r>
      <rPr>
        <b/>
        <sz val="10.5"/>
        <color rgb="FF343334"/>
        <rFont val="Tahoma"/>
        <family val="2"/>
      </rPr>
      <t>Vilkaviškio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</si>
  <si>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Vilniaus m. sav.</t>
  </si>
  <si>
    <t>Vilniaus Pavilnio pagrindinė mokykla</t>
  </si>
  <si>
    <t>Vilniaus lopšelis-darželis "Voveraitė"</t>
  </si>
  <si>
    <t>Vilniaus lopšelis-darželis "Krivūlė"</t>
  </si>
  <si>
    <t>Vilniaus lopšelis-darželis "Lašelis"</t>
  </si>
  <si>
    <t>Vilniaus lopšelis-darželis "Atžalėlės"</t>
  </si>
  <si>
    <t>Vilniaus lopšelis-darželis "Ramunėlė"</t>
  </si>
  <si>
    <t>Vilniaus lopšelis-darželis "Boružėlė"</t>
  </si>
  <si>
    <t>Vilniaus lopšelis-darželis "Pelenė"</t>
  </si>
  <si>
    <t>Vilniaus lopšelis-darželis "Vilnelė"</t>
  </si>
  <si>
    <t>Vilniaus lopšelis-darželis "Smalsučiai"</t>
  </si>
  <si>
    <t>Vilniaus lopšelis-darželis "Delfinukas"</t>
  </si>
  <si>
    <t>Vilniaus specialusis lopšelis-darželis "Čiauškutis"</t>
  </si>
  <si>
    <t>Vilniaus lopšelis-darželis "Zylutė"</t>
  </si>
  <si>
    <t>Vilniaus lopšelis-darželis "Papartis"</t>
  </si>
  <si>
    <t>Vilniaus lopšelis-darželis "Žiedas"</t>
  </si>
  <si>
    <t>Vilniaus lopšelis-darželis "Vėjelis"</t>
  </si>
  <si>
    <t>Vilniaus lopšelis-darželis "Jovarėlis"</t>
  </si>
  <si>
    <t>Vilniaus lopšelis-darželis "Vėrinėlis"</t>
  </si>
  <si>
    <t>Vilniaus lopšelis-darželis "Vandenis"</t>
  </si>
  <si>
    <t>Vilniaus savivaldybės Grigiškių lopšelis-darželis "Lokiuko giraitė"</t>
  </si>
  <si>
    <t>Vilniaus lopšelis-darželis "Žirmūnėliai"</t>
  </si>
  <si>
    <r>
      <rPr>
        <b/>
        <sz val="10.5"/>
        <color rgb="FF343334"/>
        <rFont val="Tahoma"/>
        <family val="2"/>
      </rPr>
      <t>Vilniaus m.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</si>
  <si>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Zarasų r. sav.</t>
  </si>
  <si>
    <t>Zarasų "Lakštingalos" mokykla</t>
  </si>
  <si>
    <t>Zarasų r. Dusetų Kazimiero Būgos gimnazija</t>
  </si>
  <si>
    <r>
      <rPr>
        <b/>
        <sz val="10.5"/>
        <color rgb="FF343334"/>
        <rFont val="Tahoma"/>
        <family val="2"/>
      </rPr>
      <t>Zarasų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</si>
  <si>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r>
      <rPr>
        <b/>
        <sz val="10.5"/>
        <color rgb="FF343334"/>
        <rFont val="Tahoma"/>
        <family val="2"/>
      </rPr>
      <t>Suvestinė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</si>
  <si>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1 mėn. suma, eurais</t>
  </si>
  <si>
    <t>Paskirtymas ketvirčiais, Eurais</t>
  </si>
  <si>
    <t>Ugdymo lėšos</t>
  </si>
  <si>
    <t>Maitinimo lėšos</t>
  </si>
  <si>
    <t>Pavežėjimo lėšos</t>
  </si>
  <si>
    <t>Suma, Eur</t>
  </si>
  <si>
    <r>
      <t xml:space="preserve">IU mokinių skaičius (asmenų)    </t>
    </r>
    <r>
      <rPr>
        <b/>
        <sz val="10.5"/>
        <color rgb="FF343334"/>
        <rFont val="Tahoma"/>
        <family val="2"/>
      </rPr>
      <t xml:space="preserve"> 2026.01.01</t>
    </r>
  </si>
  <si>
    <t>Iš viso lėšos (2026.01-08 mėn.), Eur</t>
  </si>
  <si>
    <r>
      <t>** Apskaičiuojama lėšų suma 1 vaikui/metams (</t>
    </r>
    <r>
      <rPr>
        <b/>
        <sz val="11"/>
        <color rgb="FFFF0000"/>
        <rFont val="Times New Roman"/>
        <family val="1"/>
      </rPr>
      <t>2026.01.01</t>
    </r>
    <r>
      <rPr>
        <b/>
        <sz val="11"/>
        <color rgb="FF00B050"/>
        <rFont val="Times New Roman"/>
        <family val="1"/>
      </rPr>
      <t>):</t>
    </r>
  </si>
  <si>
    <t>1 mėn.</t>
  </si>
  <si>
    <t>Eil. Nr.</t>
  </si>
  <si>
    <t>Savivaldybė</t>
  </si>
  <si>
    <t>1.</t>
  </si>
  <si>
    <t>2.</t>
  </si>
  <si>
    <t>Alytaus m. sav.</t>
  </si>
  <si>
    <t>3.</t>
  </si>
  <si>
    <t>Alytaus r. sav.</t>
  </si>
  <si>
    <t>4.</t>
  </si>
  <si>
    <t>5.</t>
  </si>
  <si>
    <t>Birštono sav.</t>
  </si>
  <si>
    <t>6.</t>
  </si>
  <si>
    <t>7.</t>
  </si>
  <si>
    <t>Druskininkų sav.</t>
  </si>
  <si>
    <t>8.</t>
  </si>
  <si>
    <t>9.</t>
  </si>
  <si>
    <t>10.</t>
  </si>
  <si>
    <t>11.</t>
  </si>
  <si>
    <t>12.</t>
  </si>
  <si>
    <t>13.</t>
  </si>
  <si>
    <t>Kaišiadorių r. sav.</t>
  </si>
  <si>
    <t>14.</t>
  </si>
  <si>
    <t>15.</t>
  </si>
  <si>
    <t>16.</t>
  </si>
  <si>
    <t>17.</t>
  </si>
  <si>
    <t>18.</t>
  </si>
  <si>
    <t>19.</t>
  </si>
  <si>
    <t>20.</t>
  </si>
  <si>
    <t>21.</t>
  </si>
  <si>
    <t>Klaipėdos r. sav.</t>
  </si>
  <si>
    <t>22.</t>
  </si>
  <si>
    <t>Kretingos r. sav.</t>
  </si>
  <si>
    <t>23.</t>
  </si>
  <si>
    <t>24.</t>
  </si>
  <si>
    <t>25.</t>
  </si>
  <si>
    <t>26.</t>
  </si>
  <si>
    <t>Mažeikių r. sav.</t>
  </si>
  <si>
    <t>27.</t>
  </si>
  <si>
    <t>28.</t>
  </si>
  <si>
    <t>Neringos sav.</t>
  </si>
  <si>
    <t>29.</t>
  </si>
  <si>
    <t>30.</t>
  </si>
  <si>
    <t>Pakruojo r. sav.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</si>
  <si>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</si>
  <si>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</si>
  <si>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</si>
  <si>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</si>
  <si>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</si>
  <si>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</si>
  <si>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</si>
  <si>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</si>
  <si>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</si>
  <si>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</si>
  <si>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</si>
  <si>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</si>
  <si>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</si>
  <si>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Šalčininkų r. sav.</t>
  </si>
  <si>
    <t>44.</t>
  </si>
  <si>
    <t>45.</t>
  </si>
  <si>
    <t>46.</t>
  </si>
  <si>
    <t>47.</t>
  </si>
  <si>
    <t>48.</t>
  </si>
  <si>
    <t>Širvintų r. sav.</t>
  </si>
  <si>
    <t>49.</t>
  </si>
  <si>
    <t>50.</t>
  </si>
  <si>
    <t>51.</t>
  </si>
  <si>
    <t>52.</t>
  </si>
  <si>
    <t>53.</t>
  </si>
  <si>
    <t>54.</t>
  </si>
  <si>
    <t>Utenos r. sav.</t>
  </si>
  <si>
    <t>55.</t>
  </si>
  <si>
    <t>56.</t>
  </si>
  <si>
    <t>57.</t>
  </si>
  <si>
    <t>58.</t>
  </si>
  <si>
    <t>Vilniaus r. sav.</t>
  </si>
  <si>
    <t>59.</t>
  </si>
  <si>
    <t>Visagino sav.</t>
  </si>
  <si>
    <t>60.</t>
  </si>
  <si>
    <t>Iš viso</t>
  </si>
  <si>
    <t>2026 m. sausio - rugpjūčio mėn. suma, Eurais</t>
  </si>
  <si>
    <t>Institucijos juridinis kodas 9</t>
  </si>
  <si>
    <t>Klaipėdos lopšelis-darželis "Želmenėlis"</t>
  </si>
  <si>
    <t>Klaipėdos lopšelis-darželis "Versmė"</t>
  </si>
  <si>
    <t>Klaipėdos lopšelis-darželis "Čiauškutė"</t>
  </si>
  <si>
    <t>Klaipėdos lopšelis-darželis "Pušaitė"</t>
  </si>
  <si>
    <t>Klaipėdos lopšelis-darželis "Sakalėlis"</t>
  </si>
  <si>
    <t>Klaipėdos lopšelis-darželis "Bangelė"</t>
  </si>
  <si>
    <t>Klaipėdos lopšelis-darželis "Vėtrungėlė"</t>
  </si>
  <si>
    <r>
      <t xml:space="preserve">Mokinių skaičius (asmenų) </t>
    </r>
    <r>
      <rPr>
        <b/>
        <sz val="10.5"/>
        <color rgb="FFFF0000"/>
        <rFont val="Tahoma"/>
        <family val="2"/>
        <charset val="186"/>
      </rPr>
      <t>2026.02.01</t>
    </r>
  </si>
  <si>
    <t>Anykščių r. Troškūnų Kazio Inčiūros gimnazija</t>
  </si>
  <si>
    <t>Klaipėdos lopšelis-darželis "Pumpurėlis"</t>
  </si>
  <si>
    <t>Mažeikių r. Tirkšlių darželis "Giliukas"</t>
  </si>
  <si>
    <r>
      <rPr>
        <b/>
        <sz val="10.5"/>
        <color rgb="FF343334"/>
        <rFont val="Tahoma"/>
        <family val="2"/>
      </rPr>
      <t>Mažeikių r. sav.</t>
    </r>
    <r>
      <rPr>
        <b/>
        <sz val="10.5"/>
        <color rgb="FF343334"/>
        <rFont val="Tahoma"/>
        <family val="2"/>
      </rPr>
      <t xml:space="preserve"> - </t>
    </r>
    <r>
      <rPr>
        <b/>
        <sz val="10.5"/>
        <color rgb="FF343334"/>
        <rFont val="Tahoma"/>
        <family val="2"/>
      </rPr>
      <t>Sumavimas</t>
    </r>
  </si>
  <si>
    <t>Vilkaviškio r. Sūdavos pagrindinė mokykla</t>
  </si>
  <si>
    <t>Iš viso lėšos, Eur</t>
  </si>
  <si>
    <t>Šiaulių lopšelis-darželis "Dvi lapės"</t>
  </si>
  <si>
    <t>Vilniaus lopšelis-darželis "Žolynėlis"</t>
  </si>
  <si>
    <t>Vilniaus lopšelis-darželis "Saulėgrąža"</t>
  </si>
  <si>
    <r>
      <t xml:space="preserve">Mokinių skaičius (asmenų) </t>
    </r>
    <r>
      <rPr>
        <b/>
        <sz val="10.5"/>
        <color rgb="FFFF0000"/>
        <rFont val="Tahoma"/>
        <family val="2"/>
        <charset val="186"/>
      </rPr>
      <t>2026.03.01</t>
    </r>
  </si>
  <si>
    <t>Plungės lopšelis-darželis "Pasaka"</t>
  </si>
  <si>
    <t>Šilutės Martyno Jankaus pagrindinė mokykla</t>
  </si>
  <si>
    <t>Vilniaus lopšelis-darželis "Du gaideliai"</t>
  </si>
  <si>
    <t>Vilniaus lopšelis-darželis "Žuvėdra"</t>
  </si>
  <si>
    <t>Vilniaus lopšelis-darželis "Užupiukas"</t>
  </si>
  <si>
    <t>Vilniaus lopšelis-darželis "Ozas"</t>
  </si>
  <si>
    <t>Vilniaus lopšelis-darželis "Gelvonėlis"</t>
  </si>
  <si>
    <r>
      <t xml:space="preserve">Mokinių skaičius (asmenų) </t>
    </r>
    <r>
      <rPr>
        <b/>
        <sz val="10.5"/>
        <color rgb="FFFF0000"/>
        <rFont val="Tahoma"/>
        <family val="2"/>
        <charset val="186"/>
      </rPr>
      <t>2026.04.01</t>
    </r>
  </si>
  <si>
    <t>Vilniaus lopšelis-darželis "Prie pasakų parko"</t>
  </si>
  <si>
    <t>Vilniaus lopšelis-darželis "Daigelis"</t>
  </si>
  <si>
    <t>Vilniaus Vaduvos darželis-mokykla</t>
  </si>
  <si>
    <r>
      <t xml:space="preserve">Mokinių skaičius (asmenų) </t>
    </r>
    <r>
      <rPr>
        <b/>
        <sz val="10.5"/>
        <color rgb="FFFF0000"/>
        <rFont val="Tahoma"/>
        <family val="2"/>
        <charset val="186"/>
      </rPr>
      <t>2026.05.01</t>
    </r>
  </si>
  <si>
    <r>
      <t xml:space="preserve">Mokinių skaičius (asmenų) </t>
    </r>
    <r>
      <rPr>
        <b/>
        <sz val="10.5"/>
        <color rgb="FFFF0000"/>
        <rFont val="Tahoma"/>
        <family val="2"/>
        <charset val="186"/>
      </rPr>
      <t>20206.06.01</t>
    </r>
  </si>
  <si>
    <t>Vilniaus lopšelis-darželis "Paslaptis"</t>
  </si>
  <si>
    <r>
      <t xml:space="preserve">Mokinių skaičius (asmenų)  </t>
    </r>
    <r>
      <rPr>
        <b/>
        <sz val="10.5"/>
        <color rgb="FFFF0000"/>
        <rFont val="Tahoma"/>
        <family val="2"/>
        <charset val="186"/>
      </rPr>
      <t>2026.01.01</t>
    </r>
  </si>
  <si>
    <r>
      <t xml:space="preserve">Mokinių skaičius (asmenų) </t>
    </r>
    <r>
      <rPr>
        <b/>
        <sz val="10.5"/>
        <color rgb="FFFF0000"/>
        <rFont val="Tahoma"/>
        <family val="2"/>
        <charset val="186"/>
      </rPr>
      <t>2026.07.01</t>
    </r>
  </si>
  <si>
    <t>Trakų rajono savivaldybės Lentvario lopšelis-darželis "Svajonėlė"</t>
  </si>
  <si>
    <t>Vilniaus lopšelis-darželis "Rūta"</t>
  </si>
  <si>
    <t>Vilniaus lopšelis-darželis "Vydūnėlis"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</si>
</sst>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0.0000"/>
    <numFmt numFmtId="166" formatCode="#0"/>
    <numFmt numFmtId="167" formatCode="_-* #,##0.0_-;\-* #,##0.0_-;_-* &quot;-&quot;??_-;_-@_-"/>
    <numFmt numFmtId="168" formatCode="_-* #,##0.00\ _€_-;\-* #,##0.00\ _€_-;_-* &quot;-&quot;??\ _€_-;_-@_-"/>
    <numFmt numFmtId="169" formatCode="_-* #,##0.0\ _€_-;\-* #,##0.0\ _€_-;_-* &quot;-&quot;?\ _€_-;_-@_-"/>
  </numFmts>
  <fonts count="25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rgb="FF00B05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  <charset val="186"/>
    </font>
    <font>
      <sz val="11"/>
      <color rgb="FF00B050"/>
      <name val="Times New Roman"/>
      <family val="1"/>
    </font>
    <font>
      <b/>
      <sz val="11"/>
      <color rgb="FF0070C0"/>
      <name val="Times New Roman"/>
      <family val="1"/>
    </font>
    <font>
      <sz val="11"/>
      <color rgb="FFFF0000"/>
      <name val="Times New Roman"/>
      <family val="1"/>
    </font>
    <font>
      <sz val="11"/>
      <color rgb="FF0070C0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186"/>
      <scheme val="minor"/>
    </font>
    <font>
      <b/>
      <sz val="12"/>
      <color rgb="FF343334"/>
      <name val="Tahoma"/>
      <family val="2"/>
    </font>
    <font>
      <sz val="10.5"/>
      <color rgb="FF343334"/>
      <name val="Tahoma"/>
      <family val="2"/>
    </font>
    <font>
      <b/>
      <sz val="10.5"/>
      <color rgb="FF343334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</font>
    <font>
      <sz val="11"/>
      <color rgb="FF333333"/>
      <name val="Times New Roman"/>
      <family val="1"/>
    </font>
    <font>
      <b/>
      <sz val="11"/>
      <color rgb="FF000000"/>
      <name val="Times New Roman"/>
      <family val="1"/>
    </font>
    <font>
      <sz val="11"/>
      <color rgb="FF333333"/>
      <name val="Times New Roman"/>
      <family val="1"/>
      <charset val="186"/>
    </font>
    <font>
      <sz val="11"/>
      <color rgb="FF0070C0"/>
      <name val="Times New Roman"/>
      <family val="1"/>
    </font>
    <font>
      <sz val="10.5"/>
      <color rgb="FF343334"/>
      <name val="Tahoma"/>
      <family val="2"/>
      <charset val="186"/>
    </font>
    <font>
      <sz val="11"/>
      <color theme="1"/>
      <name val="Aptos Narrow"/>
      <family val="2"/>
      <scheme val="minor"/>
    </font>
    <font>
      <b/>
      <sz val="10.5"/>
      <color rgb="FFFF0000"/>
      <name val="Tahoma"/>
      <family val="2"/>
      <charset val="186"/>
    </font>
    <font>
      <b/>
      <sz val="9"/>
      <color theme="1"/>
      <name val="Aptos Narrow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AEAEA"/>
      </patternFill>
    </fill>
    <fill>
      <patternFill patternType="solid">
        <fgColor rgb="FFD0EBE6"/>
      </patternFill>
    </fill>
    <fill>
      <patternFill patternType="solid">
        <fgColor rgb="FFE2F1E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17">
    <border>
      <left/>
      <right/>
      <top/>
      <bottom/>
      <diagonal/>
    </border>
    <border>
      <left style="medium">
        <color rgb="FFC0BFC0"/>
      </left>
      <right style="medium">
        <color rgb="FFC0BFC0"/>
      </right>
      <top/>
      <bottom style="medium">
        <color rgb="FFC0BFC0"/>
      </bottom>
      <diagonal/>
    </border>
    <border>
      <left style="medium">
        <color rgb="FFC0BFC0"/>
      </left>
      <right/>
      <top/>
      <bottom style="medium">
        <color rgb="FFC0BFC0"/>
      </bottom>
      <diagonal/>
    </border>
    <border>
      <left/>
      <right/>
      <top/>
      <bottom style="medium">
        <color rgb="FFC0BFC0"/>
      </bottom>
      <diagonal/>
    </border>
    <border>
      <left/>
      <right style="medium">
        <color rgb="FFC0BFC0"/>
      </right>
      <top/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0BFC0"/>
      </left>
      <right style="medium">
        <color rgb="FFC0BFC0"/>
      </right>
      <top style="medium">
        <color rgb="FFC0BFC0"/>
      </top>
      <bottom style="medium">
        <color rgb="FFC0BFC0"/>
      </bottom>
      <diagonal/>
    </border>
    <border>
      <left style="medium">
        <color rgb="FFC0BFC0"/>
      </left>
      <right/>
      <top style="medium">
        <color rgb="FFC0BFC0"/>
      </top>
      <bottom style="medium">
        <color rgb="FFC0BFC0"/>
      </bottom>
      <diagonal/>
    </border>
    <border>
      <left style="medium">
        <color rgb="FFC0BFC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43" fontId="2" fillId="0" borderId="0" xfId="1" applyFont="1"/>
    <xf numFmtId="0" fontId="5" fillId="0" borderId="0" xfId="0" applyFont="1"/>
    <xf numFmtId="43" fontId="5" fillId="0" borderId="0" xfId="1" applyFont="1"/>
    <xf numFmtId="0" fontId="2" fillId="0" borderId="0" xfId="0" applyFont="1"/>
    <xf numFmtId="14" fontId="6" fillId="0" borderId="0" xfId="0" applyNumberFormat="1" applyFont="1" applyAlignment="1">
      <alignment horizontal="left"/>
    </xf>
    <xf numFmtId="0" fontId="7" fillId="2" borderId="0" xfId="0" applyFont="1" applyFill="1"/>
    <xf numFmtId="0" fontId="4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164" fontId="8" fillId="0" borderId="0" xfId="0" applyNumberFormat="1" applyFont="1"/>
    <xf numFmtId="164" fontId="9" fillId="0" borderId="0" xfId="0" applyNumberFormat="1" applyFont="1"/>
    <xf numFmtId="165" fontId="0" fillId="0" borderId="0" xfId="0" applyNumberFormat="1"/>
    <xf numFmtId="0" fontId="11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12" fillId="0" borderId="1" xfId="0" applyFont="1" applyBorder="1" applyAlignment="1">
      <alignment horizontal="left" vertical="top"/>
    </xf>
    <xf numFmtId="166" fontId="12" fillId="0" borderId="1" xfId="0" applyNumberFormat="1" applyFont="1" applyBorder="1" applyAlignment="1">
      <alignment horizontal="left" vertical="top"/>
    </xf>
    <xf numFmtId="3" fontId="12" fillId="0" borderId="1" xfId="0" applyNumberFormat="1" applyFont="1" applyBorder="1" applyAlignment="1">
      <alignment horizontal="right" vertical="top"/>
    </xf>
    <xf numFmtId="3" fontId="13" fillId="4" borderId="1" xfId="0" applyNumberFormat="1" applyFont="1" applyFill="1" applyBorder="1" applyAlignment="1">
      <alignment horizontal="right" vertical="top"/>
    </xf>
    <xf numFmtId="43" fontId="15" fillId="6" borderId="6" xfId="1" applyFont="1" applyFill="1" applyBorder="1" applyAlignment="1">
      <alignment horizontal="center" vertical="center" wrapText="1"/>
    </xf>
    <xf numFmtId="43" fontId="14" fillId="6" borderId="6" xfId="1" applyFont="1" applyFill="1" applyBorder="1" applyAlignment="1">
      <alignment horizontal="center" wrapText="1"/>
    </xf>
    <xf numFmtId="43" fontId="5" fillId="0" borderId="0" xfId="1" applyFont="1" applyFill="1"/>
    <xf numFmtId="3" fontId="12" fillId="0" borderId="2" xfId="0" applyNumberFormat="1" applyFont="1" applyBorder="1" applyAlignment="1">
      <alignment horizontal="right" vertical="top"/>
    </xf>
    <xf numFmtId="0" fontId="9" fillId="0" borderId="6" xfId="0" applyFont="1" applyBorder="1"/>
    <xf numFmtId="3" fontId="13" fillId="4" borderId="2" xfId="0" applyNumberFormat="1" applyFont="1" applyFill="1" applyBorder="1" applyAlignment="1">
      <alignment horizontal="right" vertical="top"/>
    </xf>
    <xf numFmtId="43" fontId="9" fillId="0" borderId="6" xfId="1" applyFont="1" applyBorder="1"/>
    <xf numFmtId="43" fontId="10" fillId="0" borderId="0" xfId="1" applyFont="1"/>
    <xf numFmtId="43" fontId="10" fillId="0" borderId="6" xfId="1" applyFont="1" applyBorder="1"/>
    <xf numFmtId="0" fontId="16" fillId="0" borderId="6" xfId="0" applyFont="1" applyBorder="1" applyAlignment="1">
      <alignment horizontal="right" vertical="center"/>
    </xf>
    <xf numFmtId="0" fontId="17" fillId="0" borderId="10" xfId="0" applyFont="1" applyBorder="1" applyAlignment="1">
      <alignment vertical="center"/>
    </xf>
    <xf numFmtId="0" fontId="14" fillId="0" borderId="0" xfId="0" applyFont="1"/>
    <xf numFmtId="164" fontId="14" fillId="0" borderId="6" xfId="1" applyNumberFormat="1" applyFont="1" applyBorder="1"/>
    <xf numFmtId="0" fontId="18" fillId="0" borderId="6" xfId="0" applyFont="1" applyBorder="1" applyAlignment="1">
      <alignment vertical="center"/>
    </xf>
    <xf numFmtId="43" fontId="14" fillId="0" borderId="6" xfId="1" applyFont="1" applyFill="1" applyBorder="1" applyAlignment="1">
      <alignment horizontal="center" vertical="center" wrapText="1"/>
    </xf>
    <xf numFmtId="167" fontId="14" fillId="0" borderId="6" xfId="1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right" vertical="center"/>
    </xf>
    <xf numFmtId="164" fontId="20" fillId="0" borderId="0" xfId="1" applyNumberFormat="1" applyFont="1"/>
    <xf numFmtId="0" fontId="12" fillId="3" borderId="14" xfId="0" applyFont="1" applyFill="1" applyBorder="1" applyAlignment="1">
      <alignment horizontal="center" vertical="top" wrapText="1"/>
    </xf>
    <xf numFmtId="0" fontId="0" fillId="0" borderId="2" xfId="0" applyBorder="1"/>
    <xf numFmtId="166" fontId="12" fillId="0" borderId="3" xfId="0" applyNumberFormat="1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168" fontId="9" fillId="0" borderId="0" xfId="0" applyNumberFormat="1" applyFont="1"/>
    <xf numFmtId="43" fontId="1" fillId="0" borderId="0" xfId="1" applyFont="1"/>
    <xf numFmtId="0" fontId="1" fillId="0" borderId="0" xfId="0" applyFont="1"/>
    <xf numFmtId="167" fontId="10" fillId="0" borderId="0" xfId="1" applyNumberFormat="1" applyFont="1"/>
    <xf numFmtId="167" fontId="1" fillId="0" borderId="0" xfId="1" applyNumberFormat="1" applyFont="1"/>
    <xf numFmtId="0" fontId="1" fillId="0" borderId="0" xfId="0" applyFont="1" applyAlignment="1">
      <alignment wrapText="1"/>
    </xf>
    <xf numFmtId="43" fontId="14" fillId="6" borderId="6" xfId="1" applyFont="1" applyFill="1" applyBorder="1" applyAlignment="1">
      <alignment horizontal="center" vertical="center" wrapText="1"/>
    </xf>
    <xf numFmtId="167" fontId="14" fillId="6" borderId="6" xfId="1" applyNumberFormat="1" applyFont="1" applyFill="1" applyBorder="1" applyAlignment="1">
      <alignment horizontal="center" vertical="center" wrapText="1"/>
    </xf>
    <xf numFmtId="43" fontId="1" fillId="0" borderId="6" xfId="1" applyFont="1" applyBorder="1"/>
    <xf numFmtId="167" fontId="10" fillId="0" borderId="6" xfId="1" applyNumberFormat="1" applyFont="1" applyBorder="1"/>
    <xf numFmtId="167" fontId="1" fillId="0" borderId="6" xfId="1" applyNumberFormat="1" applyFont="1" applyBorder="1"/>
    <xf numFmtId="164" fontId="10" fillId="0" borderId="6" xfId="1" applyNumberFormat="1" applyFont="1" applyBorder="1"/>
    <xf numFmtId="164" fontId="9" fillId="0" borderId="6" xfId="1" applyNumberFormat="1" applyFont="1" applyBorder="1"/>
    <xf numFmtId="164" fontId="10" fillId="0" borderId="0" xfId="1" applyNumberFormat="1" applyFont="1"/>
    <xf numFmtId="43" fontId="9" fillId="0" borderId="6" xfId="1" applyFont="1" applyFill="1" applyBorder="1"/>
    <xf numFmtId="3" fontId="21" fillId="0" borderId="1" xfId="0" applyNumberFormat="1" applyFont="1" applyBorder="1" applyAlignment="1">
      <alignment horizontal="right" vertical="top"/>
    </xf>
    <xf numFmtId="164" fontId="14" fillId="0" borderId="0" xfId="0" applyNumberFormat="1" applyFont="1"/>
    <xf numFmtId="3" fontId="13" fillId="2" borderId="1" xfId="0" applyNumberFormat="1" applyFont="1" applyFill="1" applyBorder="1" applyAlignment="1">
      <alignment horizontal="right" vertical="top"/>
    </xf>
    <xf numFmtId="167" fontId="15" fillId="6" borderId="8" xfId="1" applyNumberFormat="1" applyFont="1" applyFill="1" applyBorder="1" applyAlignment="1">
      <alignment horizontal="center" vertical="center" wrapText="1"/>
    </xf>
    <xf numFmtId="43" fontId="0" fillId="0" borderId="0" xfId="1" applyFont="1"/>
    <xf numFmtId="164" fontId="0" fillId="0" borderId="0" xfId="1" applyNumberFormat="1" applyFont="1"/>
    <xf numFmtId="164" fontId="0" fillId="0" borderId="0" xfId="0" applyNumberFormat="1"/>
    <xf numFmtId="1" fontId="0" fillId="0" borderId="0" xfId="0" applyNumberFormat="1"/>
    <xf numFmtId="164" fontId="1" fillId="0" borderId="0" xfId="1" applyNumberFormat="1" applyFont="1"/>
    <xf numFmtId="169" fontId="0" fillId="0" borderId="0" xfId="0" applyNumberFormat="1"/>
    <xf numFmtId="43" fontId="0" fillId="0" borderId="6" xfId="1" applyFont="1" applyBorder="1"/>
    <xf numFmtId="168" fontId="0" fillId="0" borderId="0" xfId="0" applyNumberFormat="1"/>
    <xf numFmtId="43" fontId="14" fillId="6" borderId="8" xfId="1" applyFont="1" applyFill="1" applyBorder="1" applyAlignment="1">
      <alignment horizontal="center" vertical="center" wrapText="1"/>
    </xf>
    <xf numFmtId="43" fontId="9" fillId="7" borderId="6" xfId="0" applyNumberFormat="1" applyFont="1" applyFill="1" applyBorder="1"/>
    <xf numFmtId="43" fontId="9" fillId="7" borderId="6" xfId="1" applyFont="1" applyFill="1" applyBorder="1"/>
    <xf numFmtId="0" fontId="10" fillId="0" borderId="0" xfId="0" applyFont="1"/>
    <xf numFmtId="43" fontId="10" fillId="7" borderId="6" xfId="0" applyNumberFormat="1" applyFont="1" applyFill="1" applyBorder="1"/>
    <xf numFmtId="168" fontId="10" fillId="0" borderId="0" xfId="0" applyNumberFormat="1" applyFont="1"/>
    <xf numFmtId="168" fontId="22" fillId="0" borderId="0" xfId="0" applyNumberFormat="1" applyFont="1"/>
    <xf numFmtId="168" fontId="24" fillId="0" borderId="0" xfId="0" applyNumberFormat="1" applyFont="1"/>
    <xf numFmtId="0" fontId="12" fillId="3" borderId="1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3" fontId="12" fillId="0" borderId="1" xfId="0" applyNumberFormat="1" applyFont="1" applyBorder="1" applyAlignment="1">
      <alignment horizontal="center" vertical="top"/>
    </xf>
    <xf numFmtId="3" fontId="13" fillId="4" borderId="1" xfId="0" applyNumberFormat="1" applyFont="1" applyFill="1" applyBorder="1" applyAlignment="1">
      <alignment horizontal="center" vertical="top"/>
    </xf>
    <xf numFmtId="43" fontId="5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3" fontId="12" fillId="0" borderId="2" xfId="0" applyNumberFormat="1" applyFont="1" applyBorder="1" applyAlignment="1">
      <alignment horizontal="center" vertical="top"/>
    </xf>
    <xf numFmtId="3" fontId="13" fillId="4" borderId="2" xfId="0" applyNumberFormat="1" applyFont="1" applyFill="1" applyBorder="1" applyAlignment="1">
      <alignment horizontal="center" vertical="top"/>
    </xf>
    <xf numFmtId="168" fontId="9" fillId="0" borderId="0" xfId="0" applyNumberFormat="1" applyFont="1" applyAlignment="1">
      <alignment horizontal="center"/>
    </xf>
    <xf numFmtId="0" fontId="0" fillId="0" borderId="6" xfId="0" applyBorder="1"/>
    <xf numFmtId="43" fontId="9" fillId="7" borderId="6" xfId="1" applyFont="1" applyFill="1" applyBorder="1" applyAlignment="1"/>
    <xf numFmtId="43" fontId="14" fillId="6" borderId="16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10" fillId="0" borderId="0" xfId="1" applyFont="1" applyBorder="1"/>
    <xf numFmtId="43" fontId="0" fillId="0" borderId="13" xfId="1" applyFont="1" applyBorder="1"/>
    <xf numFmtId="168" fontId="8" fillId="0" borderId="0" xfId="0" applyNumberFormat="1" applyFont="1" applyAlignment="1">
      <alignment horizontal="center"/>
    </xf>
    <xf numFmtId="3" fontId="12" fillId="2" borderId="1" xfId="0" applyNumberFormat="1" applyFont="1" applyFill="1" applyBorder="1" applyAlignment="1">
      <alignment horizontal="right" vertical="top"/>
    </xf>
    <xf numFmtId="3" fontId="12" fillId="2" borderId="2" xfId="0" applyNumberFormat="1" applyFont="1" applyFill="1" applyBorder="1" applyAlignment="1">
      <alignment horizontal="right" vertical="top"/>
    </xf>
    <xf numFmtId="3" fontId="12" fillId="2" borderId="2" xfId="0" applyNumberFormat="1" applyFont="1" applyFill="1" applyBorder="1" applyAlignment="1">
      <alignment horizontal="center" vertical="top"/>
    </xf>
    <xf numFmtId="3" fontId="12" fillId="2" borderId="1" xfId="0" applyNumberFormat="1" applyFont="1" applyFill="1" applyBorder="1" applyAlignment="1">
      <alignment horizontal="center" vertical="top"/>
    </xf>
    <xf numFmtId="43" fontId="1" fillId="0" borderId="0" xfId="1" applyFont="1" applyBorder="1"/>
    <xf numFmtId="167" fontId="10" fillId="0" borderId="0" xfId="1" applyNumberFormat="1" applyFont="1" applyBorder="1"/>
    <xf numFmtId="167" fontId="1" fillId="0" borderId="0" xfId="1" applyNumberFormat="1" applyFont="1" applyBorder="1"/>
    <xf numFmtId="167" fontId="0" fillId="0" borderId="0" xfId="1" applyNumberFormat="1" applyFont="1" applyBorder="1"/>
    <xf numFmtId="167" fontId="22" fillId="0" borderId="0" xfId="1" applyNumberFormat="1" applyFont="1" applyBorder="1"/>
    <xf numFmtId="164" fontId="1" fillId="0" borderId="0" xfId="1" applyNumberFormat="1" applyFont="1" applyBorder="1"/>
    <xf numFmtId="0" fontId="14" fillId="0" borderId="6" xfId="0" applyFont="1" applyBorder="1" applyAlignment="1">
      <alignment horizontal="center" vertical="center"/>
    </xf>
    <xf numFmtId="167" fontId="14" fillId="0" borderId="8" xfId="1" applyNumberFormat="1" applyFont="1" applyFill="1" applyBorder="1" applyAlignment="1">
      <alignment horizontal="center" vertical="center" wrapText="1"/>
    </xf>
    <xf numFmtId="167" fontId="14" fillId="0" borderId="13" xfId="1" applyNumberFormat="1" applyFont="1" applyFill="1" applyBorder="1" applyAlignment="1">
      <alignment horizontal="center" vertical="center" wrapText="1"/>
    </xf>
    <xf numFmtId="43" fontId="14" fillId="0" borderId="10" xfId="1" applyFont="1" applyFill="1" applyBorder="1" applyAlignment="1">
      <alignment horizontal="center"/>
    </xf>
    <xf numFmtId="43" fontId="14" fillId="0" borderId="11" xfId="1" applyFont="1" applyFill="1" applyBorder="1" applyAlignment="1">
      <alignment horizontal="center"/>
    </xf>
    <xf numFmtId="43" fontId="14" fillId="0" borderId="12" xfId="1" applyFont="1" applyFill="1" applyBorder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0" fillId="0" borderId="5" xfId="0" applyBorder="1"/>
    <xf numFmtId="0" fontId="0" fillId="0" borderId="1" xfId="0" applyBorder="1"/>
    <xf numFmtId="0" fontId="13" fillId="4" borderId="2" xfId="0" applyFont="1" applyFill="1" applyBorder="1" applyAlignment="1">
      <alignment horizontal="left" vertical="top"/>
    </xf>
    <xf numFmtId="0" fontId="0" fillId="4" borderId="3" xfId="0" applyFill="1" applyBorder="1"/>
    <xf numFmtId="0" fontId="0" fillId="4" borderId="4" xfId="0" applyFill="1" applyBorder="1"/>
    <xf numFmtId="0" fontId="12" fillId="3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5" borderId="2" xfId="0" applyFont="1" applyFill="1" applyBorder="1" applyAlignment="1">
      <alignment horizontal="left" vertical="top"/>
    </xf>
    <xf numFmtId="0" fontId="0" fillId="5" borderId="3" xfId="0" applyFill="1" applyBorder="1"/>
    <xf numFmtId="0" fontId="0" fillId="5" borderId="4" xfId="0" applyFill="1" applyBorder="1"/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43" fontId="14" fillId="6" borderId="10" xfId="1" applyFont="1" applyFill="1" applyBorder="1" applyAlignment="1">
      <alignment horizontal="center"/>
    </xf>
    <xf numFmtId="43" fontId="14" fillId="6" borderId="11" xfId="1" applyFont="1" applyFill="1" applyBorder="1" applyAlignment="1">
      <alignment horizontal="center"/>
    </xf>
    <xf numFmtId="43" fontId="14" fillId="6" borderId="12" xfId="1" applyFont="1" applyFill="1" applyBorder="1" applyAlignment="1">
      <alignment horizontal="center"/>
    </xf>
    <xf numFmtId="167" fontId="15" fillId="6" borderId="8" xfId="1" applyNumberFormat="1" applyFont="1" applyFill="1" applyBorder="1" applyAlignment="1">
      <alignment horizontal="center" vertical="center" wrapText="1"/>
    </xf>
    <xf numFmtId="167" fontId="15" fillId="6" borderId="13" xfId="1" applyNumberFormat="1" applyFont="1" applyFill="1" applyBorder="1" applyAlignment="1">
      <alignment horizontal="center" vertical="center" wrapText="1"/>
    </xf>
    <xf numFmtId="0" fontId="0" fillId="0" borderId="0" xfId="0"/>
    <xf numFmtId="0" fontId="0" fillId="2" borderId="0" xfId="0" applyFill="1"/>
    <xf numFmtId="43" fontId="9" fillId="0" borderId="0" xfId="1" applyFont="1" applyBorder="1"/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283029</xdr:colOff>
      <xdr:row>74</xdr:row>
      <xdr:rowOff>195941</xdr:rowOff>
    </xdr:from>
    <xdr:to>
      <xdr:col>18</xdr:col>
      <xdr:colOff>246254</xdr:colOff>
      <xdr:row>88</xdr:row>
      <xdr:rowOff>163285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B809C805-1325-4C0E-933E-BF6725E3C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1029" y="16319861"/>
          <a:ext cx="6059225" cy="2954384"/>
        </a:xfrm>
        <a:prstGeom prst="rect">
          <a:avLst/>
        </a:prstGeom>
      </xdr:spPr>
    </xdr:pic>
    <xdr:clientData/>
  </xdr:twoCellAnchor>
  <xdr:twoCellAnchor editAs="oneCell">
    <xdr:from>
      <xdr:col>8</xdr:col>
      <xdr:colOff>446314</xdr:colOff>
      <xdr:row>86</xdr:row>
      <xdr:rowOff>195943</xdr:rowOff>
    </xdr:from>
    <xdr:to>
      <xdr:col>18</xdr:col>
      <xdr:colOff>279165</xdr:colOff>
      <xdr:row>89</xdr:row>
      <xdr:rowOff>152400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7307D51F-73A6-4B21-949F-1B03AA438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14314" y="18880183"/>
          <a:ext cx="5928851" cy="59653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62</xdr:row>
      <xdr:rowOff>119743</xdr:rowOff>
    </xdr:from>
    <xdr:to>
      <xdr:col>18</xdr:col>
      <xdr:colOff>32657</xdr:colOff>
      <xdr:row>75</xdr:row>
      <xdr:rowOff>210126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857D5692-54A0-40EE-A7BD-3D861B6A5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77600" y="13683343"/>
          <a:ext cx="5519057" cy="2864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D9B51-E4A8-4489-B9B7-80EE65151EB1}">
  <dimension ref="A3:J67"/>
  <sheetViews>
    <sheetView topLeftCell="A33" zoomScale="70" zoomScaleNormal="70" workbookViewId="0">
      <selection activeCell="D71" sqref="D71"/>
    </sheetView>
  </sheetViews>
  <sheetFormatPr defaultRowHeight="13.8" x14ac:dyDescent="0.25"/>
  <cols>
    <col min="1" max="1" width="7.44140625" style="31" customWidth="1"/>
    <col min="2" max="2" width="18" style="31" customWidth="1"/>
    <col min="3" max="3" width="12.5546875" style="31" customWidth="1"/>
    <col min="4" max="4" width="13.109375" style="31" customWidth="1"/>
    <col min="5" max="5" width="12.88671875" style="31" customWidth="1"/>
    <col min="6" max="6" width="10" style="31" customWidth="1"/>
    <col min="7" max="16384" width="8.88671875" style="31"/>
  </cols>
  <sheetData>
    <row r="3" spans="1:10" ht="16.2" customHeight="1" x14ac:dyDescent="0.25">
      <c r="A3" s="104" t="s">
        <v>332</v>
      </c>
      <c r="B3" s="104" t="s">
        <v>333</v>
      </c>
      <c r="C3" s="105" t="s">
        <v>329</v>
      </c>
      <c r="D3" s="107" t="s">
        <v>323</v>
      </c>
      <c r="E3" s="108"/>
      <c r="F3" s="109"/>
    </row>
    <row r="4" spans="1:10" ht="22.2" customHeight="1" x14ac:dyDescent="0.25">
      <c r="A4" s="104"/>
      <c r="B4" s="104"/>
      <c r="C4" s="106"/>
      <c r="D4" s="34" t="s">
        <v>11</v>
      </c>
      <c r="E4" s="34" t="s">
        <v>9</v>
      </c>
      <c r="F4" s="35" t="s">
        <v>10</v>
      </c>
    </row>
    <row r="5" spans="1:10" x14ac:dyDescent="0.25">
      <c r="A5" s="29" t="s">
        <v>334</v>
      </c>
      <c r="B5" s="30" t="s">
        <v>16</v>
      </c>
      <c r="C5" s="32">
        <f>+D5+E5+F5</f>
        <v>14297</v>
      </c>
      <c r="D5" s="32">
        <v>5361</v>
      </c>
      <c r="E5" s="32">
        <v>5361</v>
      </c>
      <c r="F5" s="32">
        <v>3575</v>
      </c>
      <c r="J5" s="58"/>
    </row>
    <row r="6" spans="1:10" x14ac:dyDescent="0.25">
      <c r="A6" s="29" t="s">
        <v>335</v>
      </c>
      <c r="B6" s="30" t="s">
        <v>336</v>
      </c>
      <c r="C6" s="32">
        <f t="shared" ref="C6:C64" si="0">+D6+E6+F6</f>
        <v>0</v>
      </c>
      <c r="D6" s="32">
        <v>0</v>
      </c>
      <c r="E6" s="32">
        <v>0</v>
      </c>
      <c r="F6" s="32">
        <v>0</v>
      </c>
      <c r="J6" s="58"/>
    </row>
    <row r="7" spans="1:10" x14ac:dyDescent="0.25">
      <c r="A7" s="29" t="s">
        <v>337</v>
      </c>
      <c r="B7" s="30" t="s">
        <v>338</v>
      </c>
      <c r="C7" s="32">
        <f t="shared" si="0"/>
        <v>0</v>
      </c>
      <c r="D7" s="32">
        <v>0</v>
      </c>
      <c r="E7" s="32">
        <v>0</v>
      </c>
      <c r="F7" s="32">
        <v>0</v>
      </c>
      <c r="J7" s="58"/>
    </row>
    <row r="8" spans="1:10" x14ac:dyDescent="0.25">
      <c r="A8" s="29" t="s">
        <v>339</v>
      </c>
      <c r="B8" s="30" t="s">
        <v>20</v>
      </c>
      <c r="C8" s="32">
        <f t="shared" si="0"/>
        <v>42891</v>
      </c>
      <c r="D8" s="32">
        <v>16083</v>
      </c>
      <c r="E8" s="32">
        <v>16083</v>
      </c>
      <c r="F8" s="32">
        <v>10725</v>
      </c>
      <c r="J8" s="58"/>
    </row>
    <row r="9" spans="1:10" x14ac:dyDescent="0.25">
      <c r="A9" s="29" t="s">
        <v>340</v>
      </c>
      <c r="B9" s="30" t="s">
        <v>341</v>
      </c>
      <c r="C9" s="32">
        <f t="shared" si="0"/>
        <v>0</v>
      </c>
      <c r="D9" s="32">
        <v>0</v>
      </c>
      <c r="E9" s="32">
        <v>0</v>
      </c>
      <c r="F9" s="32">
        <v>0</v>
      </c>
      <c r="J9" s="58"/>
    </row>
    <row r="10" spans="1:10" x14ac:dyDescent="0.25">
      <c r="A10" s="29" t="s">
        <v>342</v>
      </c>
      <c r="B10" s="30" t="s">
        <v>26</v>
      </c>
      <c r="C10" s="32">
        <f t="shared" si="0"/>
        <v>19063</v>
      </c>
      <c r="D10" s="32">
        <v>7148</v>
      </c>
      <c r="E10" s="32">
        <v>7148</v>
      </c>
      <c r="F10" s="32">
        <v>4767</v>
      </c>
      <c r="J10" s="58"/>
    </row>
    <row r="11" spans="1:10" x14ac:dyDescent="0.25">
      <c r="A11" s="29" t="s">
        <v>343</v>
      </c>
      <c r="B11" s="30" t="s">
        <v>344</v>
      </c>
      <c r="C11" s="32">
        <f t="shared" si="0"/>
        <v>0</v>
      </c>
      <c r="D11" s="32">
        <v>0</v>
      </c>
      <c r="E11" s="32">
        <v>0</v>
      </c>
      <c r="F11" s="32">
        <v>0</v>
      </c>
      <c r="J11" s="58"/>
    </row>
    <row r="12" spans="1:10" x14ac:dyDescent="0.25">
      <c r="A12" s="29" t="s">
        <v>345</v>
      </c>
      <c r="B12" s="30" t="s">
        <v>31</v>
      </c>
      <c r="C12" s="32">
        <f t="shared" si="0"/>
        <v>9532</v>
      </c>
      <c r="D12" s="32">
        <v>3574</v>
      </c>
      <c r="E12" s="32">
        <v>3574</v>
      </c>
      <c r="F12" s="32">
        <v>2384</v>
      </c>
      <c r="J12" s="58"/>
    </row>
    <row r="13" spans="1:10" x14ac:dyDescent="0.25">
      <c r="A13" s="29" t="s">
        <v>346</v>
      </c>
      <c r="B13" s="30" t="s">
        <v>35</v>
      </c>
      <c r="C13" s="32">
        <f t="shared" si="0"/>
        <v>19062</v>
      </c>
      <c r="D13" s="32">
        <v>7148</v>
      </c>
      <c r="E13" s="32">
        <v>7148</v>
      </c>
      <c r="F13" s="32">
        <v>4766</v>
      </c>
      <c r="J13" s="58"/>
    </row>
    <row r="14" spans="1:10" x14ac:dyDescent="0.25">
      <c r="A14" s="29" t="s">
        <v>347</v>
      </c>
      <c r="B14" s="30" t="s">
        <v>39</v>
      </c>
      <c r="C14" s="32">
        <f t="shared" si="0"/>
        <v>4766</v>
      </c>
      <c r="D14" s="32">
        <v>1787</v>
      </c>
      <c r="E14" s="32">
        <v>1787</v>
      </c>
      <c r="F14" s="32">
        <v>1192</v>
      </c>
      <c r="J14" s="58"/>
    </row>
    <row r="15" spans="1:10" x14ac:dyDescent="0.25">
      <c r="A15" s="29" t="s">
        <v>348</v>
      </c>
      <c r="B15" s="30" t="s">
        <v>42</v>
      </c>
      <c r="C15" s="32">
        <f t="shared" si="0"/>
        <v>19062</v>
      </c>
      <c r="D15" s="32">
        <v>7148</v>
      </c>
      <c r="E15" s="32">
        <v>7148</v>
      </c>
      <c r="F15" s="32">
        <v>4766</v>
      </c>
      <c r="J15" s="58"/>
    </row>
    <row r="16" spans="1:10" x14ac:dyDescent="0.25">
      <c r="A16" s="29" t="s">
        <v>349</v>
      </c>
      <c r="B16" s="30" t="s">
        <v>45</v>
      </c>
      <c r="C16" s="32">
        <f t="shared" si="0"/>
        <v>109608</v>
      </c>
      <c r="D16" s="32">
        <v>41102</v>
      </c>
      <c r="E16" s="32">
        <v>41102</v>
      </c>
      <c r="F16" s="32">
        <v>27404</v>
      </c>
      <c r="J16" s="58"/>
    </row>
    <row r="17" spans="1:10" x14ac:dyDescent="0.25">
      <c r="A17" s="29" t="s">
        <v>350</v>
      </c>
      <c r="B17" s="30" t="s">
        <v>351</v>
      </c>
      <c r="C17" s="32">
        <f t="shared" si="0"/>
        <v>0</v>
      </c>
      <c r="D17" s="32">
        <v>0</v>
      </c>
      <c r="E17" s="32">
        <v>0</v>
      </c>
      <c r="F17" s="32">
        <v>0</v>
      </c>
      <c r="J17" s="58"/>
    </row>
    <row r="18" spans="1:10" x14ac:dyDescent="0.25">
      <c r="A18" s="29" t="s">
        <v>352</v>
      </c>
      <c r="B18" s="30" t="s">
        <v>55</v>
      </c>
      <c r="C18" s="32">
        <f t="shared" si="0"/>
        <v>42891</v>
      </c>
      <c r="D18" s="32">
        <v>16084</v>
      </c>
      <c r="E18" s="32">
        <v>16084</v>
      </c>
      <c r="F18" s="32">
        <v>10723</v>
      </c>
      <c r="J18" s="58"/>
    </row>
    <row r="19" spans="1:10" x14ac:dyDescent="0.25">
      <c r="A19" s="29" t="s">
        <v>353</v>
      </c>
      <c r="B19" s="30" t="s">
        <v>60</v>
      </c>
      <c r="C19" s="32">
        <f t="shared" si="0"/>
        <v>9531</v>
      </c>
      <c r="D19" s="32">
        <v>3574</v>
      </c>
      <c r="E19" s="32">
        <v>3574</v>
      </c>
      <c r="F19" s="32">
        <v>2383</v>
      </c>
      <c r="J19" s="58"/>
    </row>
    <row r="20" spans="1:10" x14ac:dyDescent="0.25">
      <c r="A20" s="29" t="s">
        <v>354</v>
      </c>
      <c r="B20" s="30" t="s">
        <v>63</v>
      </c>
      <c r="C20" s="32">
        <f t="shared" si="0"/>
        <v>157267</v>
      </c>
      <c r="D20" s="32">
        <v>58972</v>
      </c>
      <c r="E20" s="32">
        <v>58972</v>
      </c>
      <c r="F20" s="32">
        <v>39323</v>
      </c>
      <c r="J20" s="58"/>
    </row>
    <row r="21" spans="1:10" x14ac:dyDescent="0.25">
      <c r="A21" s="29" t="s">
        <v>355</v>
      </c>
      <c r="B21" s="30" t="s">
        <v>80</v>
      </c>
      <c r="C21" s="32">
        <f t="shared" si="0"/>
        <v>14297</v>
      </c>
      <c r="D21" s="32">
        <v>5361</v>
      </c>
      <c r="E21" s="32">
        <v>5361</v>
      </c>
      <c r="F21" s="32">
        <v>3575</v>
      </c>
      <c r="J21" s="58"/>
    </row>
    <row r="22" spans="1:10" x14ac:dyDescent="0.25">
      <c r="A22" s="29" t="s">
        <v>356</v>
      </c>
      <c r="B22" s="30" t="s">
        <v>84</v>
      </c>
      <c r="C22" s="32">
        <f t="shared" si="0"/>
        <v>57187</v>
      </c>
      <c r="D22" s="32">
        <v>21445</v>
      </c>
      <c r="E22" s="32">
        <v>21445</v>
      </c>
      <c r="F22" s="32">
        <v>14297</v>
      </c>
      <c r="J22" s="58"/>
    </row>
    <row r="23" spans="1:10" x14ac:dyDescent="0.25">
      <c r="A23" s="29" t="s">
        <v>357</v>
      </c>
      <c r="B23" s="30" t="s">
        <v>90</v>
      </c>
      <c r="C23" s="32">
        <f t="shared" si="0"/>
        <v>147735</v>
      </c>
      <c r="D23" s="32">
        <v>55400</v>
      </c>
      <c r="E23" s="32">
        <v>55400</v>
      </c>
      <c r="F23" s="32">
        <v>36935</v>
      </c>
      <c r="J23" s="58"/>
    </row>
    <row r="24" spans="1:10" x14ac:dyDescent="0.25">
      <c r="A24" s="29" t="s">
        <v>358</v>
      </c>
      <c r="B24" s="30" t="s">
        <v>99</v>
      </c>
      <c r="C24" s="32">
        <f t="shared" si="0"/>
        <v>114376</v>
      </c>
      <c r="D24" s="32">
        <v>42888</v>
      </c>
      <c r="E24" s="32">
        <v>42888</v>
      </c>
      <c r="F24" s="32">
        <v>28600</v>
      </c>
      <c r="J24" s="58"/>
    </row>
    <row r="25" spans="1:10" x14ac:dyDescent="0.25">
      <c r="A25" s="29" t="s">
        <v>359</v>
      </c>
      <c r="B25" s="30" t="s">
        <v>360</v>
      </c>
      <c r="C25" s="32">
        <f t="shared" si="0"/>
        <v>0</v>
      </c>
      <c r="D25" s="32">
        <v>0</v>
      </c>
      <c r="E25" s="32">
        <v>0</v>
      </c>
      <c r="F25" s="32">
        <v>0</v>
      </c>
      <c r="J25" s="58"/>
    </row>
    <row r="26" spans="1:10" x14ac:dyDescent="0.25">
      <c r="A26" s="29" t="s">
        <v>361</v>
      </c>
      <c r="B26" s="30" t="s">
        <v>362</v>
      </c>
      <c r="C26" s="32">
        <f t="shared" si="0"/>
        <v>0</v>
      </c>
      <c r="D26" s="32">
        <v>0</v>
      </c>
      <c r="E26" s="32">
        <v>0</v>
      </c>
      <c r="F26" s="32">
        <v>0</v>
      </c>
      <c r="J26" s="58"/>
    </row>
    <row r="27" spans="1:10" x14ac:dyDescent="0.25">
      <c r="A27" s="29" t="s">
        <v>363</v>
      </c>
      <c r="B27" s="30" t="s">
        <v>108</v>
      </c>
      <c r="C27" s="32">
        <f t="shared" si="0"/>
        <v>9531</v>
      </c>
      <c r="D27" s="32">
        <v>3574</v>
      </c>
      <c r="E27" s="32">
        <v>3574</v>
      </c>
      <c r="F27" s="32">
        <v>2383</v>
      </c>
      <c r="J27" s="58"/>
    </row>
    <row r="28" spans="1:10" x14ac:dyDescent="0.25">
      <c r="A28" s="29" t="s">
        <v>364</v>
      </c>
      <c r="B28" s="30" t="s">
        <v>111</v>
      </c>
      <c r="C28" s="32">
        <f t="shared" si="0"/>
        <v>23829</v>
      </c>
      <c r="D28" s="32">
        <v>8935</v>
      </c>
      <c r="E28" s="32">
        <v>8935</v>
      </c>
      <c r="F28" s="32">
        <v>5959</v>
      </c>
      <c r="J28" s="58"/>
    </row>
    <row r="29" spans="1:10" x14ac:dyDescent="0.25">
      <c r="A29" s="29" t="s">
        <v>365</v>
      </c>
      <c r="B29" s="30" t="s">
        <v>117</v>
      </c>
      <c r="C29" s="32">
        <f t="shared" si="0"/>
        <v>4766</v>
      </c>
      <c r="D29" s="32">
        <v>1787</v>
      </c>
      <c r="E29" s="32">
        <v>1787</v>
      </c>
      <c r="F29" s="32">
        <v>1192</v>
      </c>
      <c r="J29" s="58"/>
    </row>
    <row r="30" spans="1:10" x14ac:dyDescent="0.25">
      <c r="A30" s="29" t="s">
        <v>366</v>
      </c>
      <c r="B30" s="30" t="s">
        <v>367</v>
      </c>
      <c r="C30" s="32">
        <f t="shared" si="0"/>
        <v>0</v>
      </c>
      <c r="D30" s="32">
        <v>0</v>
      </c>
      <c r="E30" s="32">
        <v>0</v>
      </c>
      <c r="F30" s="32">
        <v>0</v>
      </c>
      <c r="J30" s="58"/>
    </row>
    <row r="31" spans="1:10" x14ac:dyDescent="0.25">
      <c r="A31" s="29" t="s">
        <v>368</v>
      </c>
      <c r="B31" s="30" t="s">
        <v>120</v>
      </c>
      <c r="C31" s="32">
        <f t="shared" si="0"/>
        <v>9532</v>
      </c>
      <c r="D31" s="32">
        <v>3574</v>
      </c>
      <c r="E31" s="32">
        <v>3574</v>
      </c>
      <c r="F31" s="32">
        <v>2384</v>
      </c>
      <c r="J31" s="58"/>
    </row>
    <row r="32" spans="1:10" x14ac:dyDescent="0.25">
      <c r="A32" s="29" t="s">
        <v>369</v>
      </c>
      <c r="B32" s="30" t="s">
        <v>370</v>
      </c>
      <c r="C32" s="32">
        <f t="shared" si="0"/>
        <v>0</v>
      </c>
      <c r="D32" s="32">
        <v>0</v>
      </c>
      <c r="E32" s="32">
        <v>0</v>
      </c>
      <c r="F32" s="32">
        <v>0</v>
      </c>
      <c r="J32" s="58"/>
    </row>
    <row r="33" spans="1:10" x14ac:dyDescent="0.25">
      <c r="A33" s="29" t="s">
        <v>371</v>
      </c>
      <c r="B33" s="30" t="s">
        <v>124</v>
      </c>
      <c r="C33" s="32">
        <f t="shared" si="0"/>
        <v>57187</v>
      </c>
      <c r="D33" s="32">
        <v>21445</v>
      </c>
      <c r="E33" s="32">
        <v>21445</v>
      </c>
      <c r="F33" s="32">
        <v>14297</v>
      </c>
      <c r="J33" s="58"/>
    </row>
    <row r="34" spans="1:10" x14ac:dyDescent="0.25">
      <c r="A34" s="29" t="s">
        <v>372</v>
      </c>
      <c r="B34" s="30" t="s">
        <v>373</v>
      </c>
      <c r="C34" s="32">
        <f t="shared" si="0"/>
        <v>0</v>
      </c>
      <c r="D34" s="32">
        <v>0</v>
      </c>
      <c r="E34" s="32">
        <v>0</v>
      </c>
      <c r="F34" s="32">
        <v>0</v>
      </c>
      <c r="J34" s="58"/>
    </row>
    <row r="35" spans="1:10" x14ac:dyDescent="0.25">
      <c r="A35" s="29" t="s">
        <v>374</v>
      </c>
      <c r="B35" s="30" t="s">
        <v>128</v>
      </c>
      <c r="C35" s="32">
        <f t="shared" si="0"/>
        <v>4766</v>
      </c>
      <c r="D35" s="32">
        <v>1787</v>
      </c>
      <c r="E35" s="32">
        <v>1787</v>
      </c>
      <c r="F35" s="32">
        <v>1192</v>
      </c>
      <c r="J35" s="58"/>
    </row>
    <row r="36" spans="1:10" x14ac:dyDescent="0.25">
      <c r="A36" s="29" t="s">
        <v>375</v>
      </c>
      <c r="B36" s="30" t="s">
        <v>131</v>
      </c>
      <c r="C36" s="32">
        <f t="shared" si="0"/>
        <v>81017</v>
      </c>
      <c r="D36" s="32">
        <v>30379</v>
      </c>
      <c r="E36" s="32">
        <v>30379</v>
      </c>
      <c r="F36" s="32">
        <v>20259</v>
      </c>
      <c r="J36" s="58"/>
    </row>
    <row r="37" spans="1:10" x14ac:dyDescent="0.25">
      <c r="A37" s="29" t="s">
        <v>376</v>
      </c>
      <c r="B37" s="30" t="s">
        <v>143</v>
      </c>
      <c r="C37" s="32">
        <f t="shared" si="0"/>
        <v>133437</v>
      </c>
      <c r="D37" s="32">
        <v>50038</v>
      </c>
      <c r="E37" s="32">
        <v>50038</v>
      </c>
      <c r="F37" s="32">
        <v>33361</v>
      </c>
      <c r="J37" s="58"/>
    </row>
    <row r="38" spans="1:10" x14ac:dyDescent="0.25">
      <c r="A38" s="29" t="s">
        <v>377</v>
      </c>
      <c r="B38" s="30" t="s">
        <v>151</v>
      </c>
      <c r="C38" s="32">
        <f t="shared" si="0"/>
        <v>109609</v>
      </c>
      <c r="D38" s="32">
        <v>41102</v>
      </c>
      <c r="E38" s="32">
        <v>41102</v>
      </c>
      <c r="F38" s="32">
        <v>27405</v>
      </c>
      <c r="J38" s="58"/>
    </row>
    <row r="39" spans="1:10" x14ac:dyDescent="0.25">
      <c r="A39" s="29" t="s">
        <v>378</v>
      </c>
      <c r="B39" s="30" t="s">
        <v>160</v>
      </c>
      <c r="C39" s="32">
        <f t="shared" si="0"/>
        <v>4766</v>
      </c>
      <c r="D39" s="32">
        <v>1787</v>
      </c>
      <c r="E39" s="32">
        <v>1787</v>
      </c>
      <c r="F39" s="32">
        <v>1192</v>
      </c>
      <c r="J39" s="58"/>
    </row>
    <row r="40" spans="1:10" x14ac:dyDescent="0.25">
      <c r="A40" s="29" t="s">
        <v>379</v>
      </c>
      <c r="B40" s="30" t="s">
        <v>163</v>
      </c>
      <c r="C40" s="32">
        <f t="shared" si="0"/>
        <v>57188</v>
      </c>
      <c r="D40" s="32">
        <v>21444</v>
      </c>
      <c r="E40" s="32">
        <v>21444</v>
      </c>
      <c r="F40" s="32">
        <v>14300</v>
      </c>
      <c r="J40" s="58"/>
    </row>
    <row r="41" spans="1:10" x14ac:dyDescent="0.25">
      <c r="A41" s="29" t="s">
        <v>380</v>
      </c>
      <c r="B41" s="30" t="s">
        <v>170</v>
      </c>
      <c r="C41" s="32">
        <f t="shared" si="0"/>
        <v>147732</v>
      </c>
      <c r="D41" s="32">
        <v>55399</v>
      </c>
      <c r="E41" s="32">
        <v>55399</v>
      </c>
      <c r="F41" s="32">
        <v>36934</v>
      </c>
      <c r="J41" s="58"/>
    </row>
    <row r="42" spans="1:10" x14ac:dyDescent="0.25">
      <c r="A42" s="29" t="s">
        <v>381</v>
      </c>
      <c r="B42" s="30" t="s">
        <v>180</v>
      </c>
      <c r="C42" s="32">
        <f t="shared" si="0"/>
        <v>157265</v>
      </c>
      <c r="D42" s="32">
        <v>58973</v>
      </c>
      <c r="E42" s="32">
        <v>58973</v>
      </c>
      <c r="F42" s="32">
        <v>39319</v>
      </c>
      <c r="J42" s="58"/>
    </row>
    <row r="43" spans="1:10" x14ac:dyDescent="0.25">
      <c r="A43" s="29" t="s">
        <v>382</v>
      </c>
      <c r="B43" s="30" t="s">
        <v>190</v>
      </c>
      <c r="C43" s="32">
        <f t="shared" si="0"/>
        <v>28594</v>
      </c>
      <c r="D43" s="32">
        <v>10723</v>
      </c>
      <c r="E43" s="32">
        <v>10723</v>
      </c>
      <c r="F43" s="32">
        <v>7148</v>
      </c>
      <c r="J43" s="58"/>
    </row>
    <row r="44" spans="1:10" x14ac:dyDescent="0.25">
      <c r="A44" s="29" t="s">
        <v>383</v>
      </c>
      <c r="B44" s="30" t="s">
        <v>193</v>
      </c>
      <c r="C44" s="32">
        <f t="shared" si="0"/>
        <v>61953</v>
      </c>
      <c r="D44" s="32">
        <v>23232</v>
      </c>
      <c r="E44" s="32">
        <v>23232</v>
      </c>
      <c r="F44" s="32">
        <v>15489</v>
      </c>
      <c r="J44" s="58"/>
    </row>
    <row r="45" spans="1:10" x14ac:dyDescent="0.25">
      <c r="A45" s="29" t="s">
        <v>384</v>
      </c>
      <c r="B45" s="30" t="s">
        <v>200</v>
      </c>
      <c r="C45" s="32">
        <f t="shared" si="0"/>
        <v>214451</v>
      </c>
      <c r="D45" s="32">
        <v>80419</v>
      </c>
      <c r="E45" s="32">
        <v>80419</v>
      </c>
      <c r="F45" s="32">
        <v>53613</v>
      </c>
      <c r="J45" s="58"/>
    </row>
    <row r="46" spans="1:10" x14ac:dyDescent="0.25">
      <c r="A46" s="29" t="s">
        <v>385</v>
      </c>
      <c r="B46" s="30" t="s">
        <v>206</v>
      </c>
      <c r="C46" s="32">
        <f t="shared" si="0"/>
        <v>76249</v>
      </c>
      <c r="D46" s="32">
        <v>28594</v>
      </c>
      <c r="E46" s="32">
        <v>28594</v>
      </c>
      <c r="F46" s="32">
        <v>19061</v>
      </c>
      <c r="J46" s="58"/>
    </row>
    <row r="47" spans="1:10" x14ac:dyDescent="0.25">
      <c r="A47" s="29" t="s">
        <v>386</v>
      </c>
      <c r="B47" s="30" t="s">
        <v>387</v>
      </c>
      <c r="C47" s="32">
        <f t="shared" si="0"/>
        <v>0</v>
      </c>
      <c r="D47" s="32">
        <v>0</v>
      </c>
      <c r="E47" s="32">
        <v>0</v>
      </c>
      <c r="F47" s="32">
        <v>0</v>
      </c>
      <c r="J47" s="58"/>
    </row>
    <row r="48" spans="1:10" x14ac:dyDescent="0.25">
      <c r="A48" s="29" t="s">
        <v>388</v>
      </c>
      <c r="B48" s="30" t="s">
        <v>211</v>
      </c>
      <c r="C48" s="32">
        <f t="shared" si="0"/>
        <v>28594</v>
      </c>
      <c r="D48" s="32">
        <v>10722</v>
      </c>
      <c r="E48" s="32">
        <v>10722</v>
      </c>
      <c r="F48" s="32">
        <v>7150</v>
      </c>
      <c r="J48" s="58"/>
    </row>
    <row r="49" spans="1:10" x14ac:dyDescent="0.25">
      <c r="A49" s="29" t="s">
        <v>389</v>
      </c>
      <c r="B49" s="30" t="s">
        <v>215</v>
      </c>
      <c r="C49" s="32">
        <f t="shared" si="0"/>
        <v>214453</v>
      </c>
      <c r="D49" s="32">
        <v>80418</v>
      </c>
      <c r="E49" s="32">
        <v>80418</v>
      </c>
      <c r="F49" s="32">
        <v>53617</v>
      </c>
      <c r="J49" s="58"/>
    </row>
    <row r="50" spans="1:10" x14ac:dyDescent="0.25">
      <c r="A50" s="29" t="s">
        <v>390</v>
      </c>
      <c r="B50" s="30" t="s">
        <v>228</v>
      </c>
      <c r="C50" s="32">
        <f t="shared" si="0"/>
        <v>76251</v>
      </c>
      <c r="D50" s="32">
        <v>28594</v>
      </c>
      <c r="E50" s="32">
        <v>28594</v>
      </c>
      <c r="F50" s="32">
        <v>19063</v>
      </c>
      <c r="J50" s="58"/>
    </row>
    <row r="51" spans="1:10" x14ac:dyDescent="0.25">
      <c r="A51" s="29" t="s">
        <v>391</v>
      </c>
      <c r="B51" s="30" t="s">
        <v>234</v>
      </c>
      <c r="C51" s="32">
        <f t="shared" si="0"/>
        <v>109610</v>
      </c>
      <c r="D51" s="32">
        <v>41101</v>
      </c>
      <c r="E51" s="32">
        <v>41101</v>
      </c>
      <c r="F51" s="32">
        <v>27408</v>
      </c>
      <c r="J51" s="58"/>
    </row>
    <row r="52" spans="1:10" x14ac:dyDescent="0.25">
      <c r="A52" s="29" t="s">
        <v>392</v>
      </c>
      <c r="B52" s="30" t="s">
        <v>393</v>
      </c>
      <c r="C52" s="32">
        <f t="shared" si="0"/>
        <v>0</v>
      </c>
      <c r="D52" s="32">
        <v>0</v>
      </c>
      <c r="E52" s="32">
        <v>0</v>
      </c>
      <c r="F52" s="32">
        <v>0</v>
      </c>
      <c r="J52" s="58"/>
    </row>
    <row r="53" spans="1:10" x14ac:dyDescent="0.25">
      <c r="A53" s="29" t="s">
        <v>394</v>
      </c>
      <c r="B53" s="30" t="s">
        <v>248</v>
      </c>
      <c r="C53" s="32">
        <f t="shared" si="0"/>
        <v>176327</v>
      </c>
      <c r="D53" s="32">
        <v>66123</v>
      </c>
      <c r="E53" s="32">
        <v>66123</v>
      </c>
      <c r="F53" s="32">
        <v>44081</v>
      </c>
      <c r="J53" s="58"/>
    </row>
    <row r="54" spans="1:10" x14ac:dyDescent="0.25">
      <c r="A54" s="29" t="s">
        <v>395</v>
      </c>
      <c r="B54" s="30" t="s">
        <v>254</v>
      </c>
      <c r="C54" s="32">
        <f t="shared" si="0"/>
        <v>23828</v>
      </c>
      <c r="D54" s="32">
        <v>8935</v>
      </c>
      <c r="E54" s="32">
        <v>8935</v>
      </c>
      <c r="F54" s="32">
        <v>5958</v>
      </c>
      <c r="J54" s="58"/>
    </row>
    <row r="55" spans="1:10" x14ac:dyDescent="0.25">
      <c r="A55" s="29" t="s">
        <v>396</v>
      </c>
      <c r="B55" s="30" t="s">
        <v>259</v>
      </c>
      <c r="C55" s="32">
        <f t="shared" si="0"/>
        <v>228751</v>
      </c>
      <c r="D55" s="32">
        <v>85781</v>
      </c>
      <c r="E55" s="32">
        <v>85781</v>
      </c>
      <c r="F55" s="32">
        <v>57189</v>
      </c>
      <c r="J55" s="58"/>
    </row>
    <row r="56" spans="1:10" x14ac:dyDescent="0.25">
      <c r="A56" s="29" t="s">
        <v>397</v>
      </c>
      <c r="B56" s="30" t="s">
        <v>274</v>
      </c>
      <c r="C56" s="32">
        <f t="shared" si="0"/>
        <v>9532</v>
      </c>
      <c r="D56" s="32">
        <v>3574</v>
      </c>
      <c r="E56" s="32">
        <v>3574</v>
      </c>
      <c r="F56" s="32">
        <v>2384</v>
      </c>
      <c r="J56" s="58"/>
    </row>
    <row r="57" spans="1:10" x14ac:dyDescent="0.25">
      <c r="A57" s="29" t="s">
        <v>398</v>
      </c>
      <c r="B57" s="30" t="s">
        <v>278</v>
      </c>
      <c r="C57" s="32">
        <f t="shared" si="0"/>
        <v>0</v>
      </c>
      <c r="D57" s="32">
        <v>0</v>
      </c>
      <c r="E57" s="32">
        <v>0</v>
      </c>
      <c r="F57" s="32">
        <v>0</v>
      </c>
      <c r="J57" s="58"/>
    </row>
    <row r="58" spans="1:10" x14ac:dyDescent="0.25">
      <c r="A58" s="29" t="s">
        <v>399</v>
      </c>
      <c r="B58" s="30" t="s">
        <v>400</v>
      </c>
      <c r="C58" s="32">
        <f t="shared" si="0"/>
        <v>0</v>
      </c>
      <c r="D58" s="32">
        <v>0</v>
      </c>
      <c r="E58" s="32">
        <v>0</v>
      </c>
      <c r="F58" s="32">
        <v>0</v>
      </c>
      <c r="J58" s="58"/>
    </row>
    <row r="59" spans="1:10" x14ac:dyDescent="0.25">
      <c r="A59" s="29" t="s">
        <v>401</v>
      </c>
      <c r="B59" s="30" t="s">
        <v>279</v>
      </c>
      <c r="C59" s="32">
        <f t="shared" si="0"/>
        <v>152500</v>
      </c>
      <c r="D59" s="32">
        <v>57188</v>
      </c>
      <c r="E59" s="32">
        <v>57188</v>
      </c>
      <c r="F59" s="32">
        <v>38124</v>
      </c>
      <c r="J59" s="58"/>
    </row>
    <row r="60" spans="1:10" x14ac:dyDescent="0.25">
      <c r="A60" s="29" t="s">
        <v>402</v>
      </c>
      <c r="B60" s="30" t="s">
        <v>286</v>
      </c>
      <c r="C60" s="32">
        <f t="shared" si="0"/>
        <v>114376</v>
      </c>
      <c r="D60" s="32">
        <v>42890</v>
      </c>
      <c r="E60" s="32">
        <v>42890</v>
      </c>
      <c r="F60" s="32">
        <v>28596</v>
      </c>
      <c r="J60" s="58"/>
    </row>
    <row r="61" spans="1:10" x14ac:dyDescent="0.25">
      <c r="A61" s="29" t="s">
        <v>403</v>
      </c>
      <c r="B61" s="30" t="s">
        <v>294</v>
      </c>
      <c r="C61" s="32">
        <f t="shared" si="0"/>
        <v>142974</v>
      </c>
      <c r="D61" s="32">
        <v>53610</v>
      </c>
      <c r="E61" s="32">
        <v>53610</v>
      </c>
      <c r="F61" s="32">
        <v>35754</v>
      </c>
      <c r="J61" s="58"/>
    </row>
    <row r="62" spans="1:10" x14ac:dyDescent="0.25">
      <c r="A62" s="29" t="s">
        <v>404</v>
      </c>
      <c r="B62" s="30" t="s">
        <v>405</v>
      </c>
      <c r="C62" s="32">
        <f t="shared" si="0"/>
        <v>0</v>
      </c>
      <c r="D62" s="32">
        <v>0</v>
      </c>
      <c r="E62" s="32">
        <v>0</v>
      </c>
      <c r="F62" s="32">
        <v>0</v>
      </c>
      <c r="J62" s="58"/>
    </row>
    <row r="63" spans="1:10" x14ac:dyDescent="0.25">
      <c r="A63" s="29" t="s">
        <v>406</v>
      </c>
      <c r="B63" s="30" t="s">
        <v>407</v>
      </c>
      <c r="C63" s="32">
        <f t="shared" si="0"/>
        <v>0</v>
      </c>
      <c r="D63" s="32">
        <v>0</v>
      </c>
      <c r="E63" s="32">
        <v>0</v>
      </c>
      <c r="F63" s="32">
        <v>0</v>
      </c>
      <c r="J63" s="58"/>
    </row>
    <row r="64" spans="1:10" x14ac:dyDescent="0.25">
      <c r="A64" s="29" t="s">
        <v>408</v>
      </c>
      <c r="B64" s="30" t="s">
        <v>317</v>
      </c>
      <c r="C64" s="32">
        <f t="shared" si="0"/>
        <v>109609</v>
      </c>
      <c r="D64" s="32">
        <v>41104</v>
      </c>
      <c r="E64" s="32">
        <v>41104</v>
      </c>
      <c r="F64" s="32">
        <v>27401</v>
      </c>
      <c r="J64" s="58"/>
    </row>
    <row r="65" spans="1:10" x14ac:dyDescent="0.25">
      <c r="A65" s="33"/>
      <c r="B65" s="36" t="s">
        <v>409</v>
      </c>
      <c r="C65" s="32">
        <f>SUM(C5:C64)</f>
        <v>3350242</v>
      </c>
      <c r="D65" s="32">
        <f t="shared" ref="D65:F65" si="1">SUM(D5:D64)</f>
        <v>1256307</v>
      </c>
      <c r="E65" s="32">
        <f t="shared" si="1"/>
        <v>1256307</v>
      </c>
      <c r="F65" s="32">
        <f t="shared" si="1"/>
        <v>837628</v>
      </c>
      <c r="J65" s="58"/>
    </row>
    <row r="66" spans="1:10" x14ac:dyDescent="0.25">
      <c r="J66" s="58"/>
    </row>
    <row r="67" spans="1:10" x14ac:dyDescent="0.25">
      <c r="C67" s="37"/>
      <c r="D67" s="37"/>
      <c r="E67" s="37"/>
      <c r="F67" s="37"/>
    </row>
  </sheetData>
  <autoFilter ref="A4:I65" xr:uid="{87AD9B51-E4A8-4489-B9B7-80EE65151EB1}"/>
  <mergeCells count="4">
    <mergeCell ref="A3:A4"/>
    <mergeCell ref="B3:B4"/>
    <mergeCell ref="C3:C4"/>
    <mergeCell ref="D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55C05-25EC-4A9D-A522-31FF6B038A0A}">
  <dimension ref="A1:S284"/>
  <sheetViews>
    <sheetView zoomScale="68" zoomScaleNormal="68" workbookViewId="0">
      <pane xSplit="1" ySplit="3" topLeftCell="B258" activePane="bottomRight" state="frozen"/>
      <selection pane="topRight" activeCell="B1" sqref="B1"/>
      <selection pane="bottomLeft" activeCell="A4" sqref="A4"/>
      <selection pane="bottomRight" activeCell="K292" sqref="K292"/>
    </sheetView>
  </sheetViews>
  <sheetFormatPr defaultRowHeight="14.4" outlineLevelCol="1" x14ac:dyDescent="0.3"/>
  <cols>
    <col min="1" max="1" width="15.5546875" customWidth="1"/>
    <col min="2" max="2" width="14" customWidth="1"/>
    <col min="3" max="3" width="55.109375" customWidth="1"/>
    <col min="4" max="4" width="15.88671875" customWidth="1"/>
    <col min="5" max="5" width="12.5546875" style="43" hidden="1" customWidth="1" outlineLevel="1"/>
    <col min="6" max="6" width="12.21875" style="43" hidden="1" customWidth="1" outlineLevel="1"/>
    <col min="7" max="7" width="11" style="43" hidden="1" customWidth="1" outlineLevel="1"/>
    <col min="8" max="8" width="12.88671875" style="27" hidden="1" customWidth="1" outlineLevel="1"/>
    <col min="9" max="9" width="6" style="44" hidden="1" customWidth="1" outlineLevel="1"/>
    <col min="10" max="10" width="16" style="43" customWidth="1" collapsed="1"/>
    <col min="11" max="11" width="15.5546875" style="43" customWidth="1"/>
    <col min="12" max="12" width="19.44140625" style="43" customWidth="1"/>
    <col min="13" max="13" width="14" style="45" customWidth="1"/>
    <col min="14" max="14" width="14" style="43" customWidth="1"/>
    <col min="15" max="15" width="15.77734375" style="43" customWidth="1"/>
    <col min="16" max="16" width="19.44140625" style="46" customWidth="1"/>
    <col min="18" max="18" width="15.21875" customWidth="1"/>
  </cols>
  <sheetData>
    <row r="1" spans="1:16" ht="19.5" customHeight="1" x14ac:dyDescent="0.3">
      <c r="A1" s="14" t="s">
        <v>12</v>
      </c>
    </row>
    <row r="2" spans="1:16" ht="12.75" customHeight="1" x14ac:dyDescent="0.3">
      <c r="A2" s="116" t="s">
        <v>13</v>
      </c>
      <c r="B2" s="116" t="s">
        <v>14</v>
      </c>
      <c r="C2" s="116" t="s">
        <v>15</v>
      </c>
      <c r="D2" s="121" t="s">
        <v>328</v>
      </c>
      <c r="E2" s="123" t="s">
        <v>322</v>
      </c>
      <c r="F2" s="124"/>
      <c r="G2" s="124"/>
      <c r="H2" s="125"/>
      <c r="J2" s="123" t="s">
        <v>410</v>
      </c>
      <c r="K2" s="124"/>
      <c r="L2" s="125"/>
      <c r="M2" s="126" t="s">
        <v>329</v>
      </c>
      <c r="N2" s="123" t="s">
        <v>323</v>
      </c>
      <c r="O2" s="124"/>
      <c r="P2" s="125"/>
    </row>
    <row r="3" spans="1:16" s="15" customFormat="1" ht="37.200000000000003" customHeight="1" x14ac:dyDescent="0.3">
      <c r="A3" s="116"/>
      <c r="B3" s="116"/>
      <c r="C3" s="116"/>
      <c r="D3" s="122"/>
      <c r="E3" s="21" t="s">
        <v>324</v>
      </c>
      <c r="F3" s="21" t="s">
        <v>325</v>
      </c>
      <c r="G3" s="21" t="s">
        <v>326</v>
      </c>
      <c r="H3" s="20" t="s">
        <v>327</v>
      </c>
      <c r="I3" s="47"/>
      <c r="J3" s="21" t="s">
        <v>324</v>
      </c>
      <c r="K3" s="21" t="s">
        <v>325</v>
      </c>
      <c r="L3" s="21" t="s">
        <v>326</v>
      </c>
      <c r="M3" s="127"/>
      <c r="N3" s="48" t="s">
        <v>11</v>
      </c>
      <c r="O3" s="48" t="s">
        <v>9</v>
      </c>
      <c r="P3" s="49" t="s">
        <v>10</v>
      </c>
    </row>
    <row r="4" spans="1:16" ht="17.25" customHeight="1" thickBot="1" x14ac:dyDescent="0.35">
      <c r="A4" s="110" t="s">
        <v>16</v>
      </c>
      <c r="B4" s="17">
        <v>190449063</v>
      </c>
      <c r="C4" s="16" t="s">
        <v>17</v>
      </c>
      <c r="D4" s="23">
        <v>1</v>
      </c>
      <c r="E4" s="50">
        <f>+$D$274*D4</f>
        <v>387.36</v>
      </c>
      <c r="F4" s="50">
        <f>+$D$275*D4</f>
        <v>69.03</v>
      </c>
      <c r="G4" s="50">
        <f>+$D$276*D4</f>
        <v>139.31</v>
      </c>
      <c r="H4" s="28">
        <f>SUM(E4:G4)</f>
        <v>595.70000000000005</v>
      </c>
      <c r="J4" s="50">
        <f>+E4*8</f>
        <v>3098.88</v>
      </c>
      <c r="K4" s="50">
        <f t="shared" ref="J4:L5" si="0">+F4*8</f>
        <v>552.24</v>
      </c>
      <c r="L4" s="50">
        <f t="shared" si="0"/>
        <v>1114.48</v>
      </c>
      <c r="M4" s="51">
        <f>+ROUND(J4+K4+L4,0)</f>
        <v>4766</v>
      </c>
      <c r="N4" s="50">
        <f>+ROUND(M4/8*3,0)</f>
        <v>1787</v>
      </c>
      <c r="O4" s="50">
        <f>+N4</f>
        <v>1787</v>
      </c>
      <c r="P4" s="52">
        <f>+M4-O4-N4</f>
        <v>1192</v>
      </c>
    </row>
    <row r="5" spans="1:16" ht="17.25" customHeight="1" thickBot="1" x14ac:dyDescent="0.35">
      <c r="A5" s="112"/>
      <c r="B5" s="17">
        <v>305616419</v>
      </c>
      <c r="C5" s="16" t="s">
        <v>18</v>
      </c>
      <c r="D5" s="18">
        <v>2</v>
      </c>
      <c r="E5" s="50">
        <f>+$D$274*D5</f>
        <v>774.72</v>
      </c>
      <c r="F5" s="50">
        <f>+$D$275*D5</f>
        <v>138.06</v>
      </c>
      <c r="G5" s="50">
        <f>+$D$276*D5</f>
        <v>278.62</v>
      </c>
      <c r="H5" s="28">
        <f>SUM(E5:G5)</f>
        <v>1191.4000000000001</v>
      </c>
      <c r="J5" s="50">
        <f t="shared" si="0"/>
        <v>6197.76</v>
      </c>
      <c r="K5" s="50">
        <f t="shared" si="0"/>
        <v>1104.48</v>
      </c>
      <c r="L5" s="50">
        <f t="shared" si="0"/>
        <v>2228.96</v>
      </c>
      <c r="M5" s="51">
        <f>+ROUND(J5+K5+L5,0)</f>
        <v>9531</v>
      </c>
      <c r="N5" s="50">
        <f>+ROUND(M5/8*3,0)</f>
        <v>3574</v>
      </c>
      <c r="O5" s="50">
        <f>+N5</f>
        <v>3574</v>
      </c>
      <c r="P5" s="52">
        <f>+M5-O5-N5</f>
        <v>2383</v>
      </c>
    </row>
    <row r="6" spans="1:16" ht="17.25" customHeight="1" thickBot="1" x14ac:dyDescent="0.35">
      <c r="A6" s="113" t="s">
        <v>19</v>
      </c>
      <c r="B6" s="114"/>
      <c r="C6" s="115"/>
      <c r="D6" s="25">
        <v>3</v>
      </c>
      <c r="E6" s="26">
        <f>SUM(E4:E5)</f>
        <v>1162.08</v>
      </c>
      <c r="F6" s="26">
        <f t="shared" ref="F6:P6" si="1">SUM(F4:F5)</f>
        <v>207.09</v>
      </c>
      <c r="G6" s="26">
        <f t="shared" si="1"/>
        <v>417.93</v>
      </c>
      <c r="H6" s="26">
        <f t="shared" si="1"/>
        <v>1787.1000000000001</v>
      </c>
      <c r="I6" s="10"/>
      <c r="J6" s="26">
        <f>SUM(J4:J5)</f>
        <v>9296.64</v>
      </c>
      <c r="K6" s="26">
        <f t="shared" si="1"/>
        <v>1656.72</v>
      </c>
      <c r="L6" s="26">
        <f t="shared" si="1"/>
        <v>3343.44</v>
      </c>
      <c r="M6" s="53">
        <f t="shared" si="1"/>
        <v>14297</v>
      </c>
      <c r="N6" s="54">
        <f t="shared" si="1"/>
        <v>5361</v>
      </c>
      <c r="O6" s="54">
        <f t="shared" si="1"/>
        <v>5361</v>
      </c>
      <c r="P6" s="54">
        <f t="shared" si="1"/>
        <v>3575</v>
      </c>
    </row>
    <row r="7" spans="1:16" ht="17.25" customHeight="1" thickBot="1" x14ac:dyDescent="0.35">
      <c r="A7" s="110" t="s">
        <v>20</v>
      </c>
      <c r="B7" s="17">
        <v>190023925</v>
      </c>
      <c r="C7" s="16" t="s">
        <v>21</v>
      </c>
      <c r="D7" s="18">
        <v>2</v>
      </c>
      <c r="E7" s="50">
        <f>+$D$274*D7</f>
        <v>774.72</v>
      </c>
      <c r="F7" s="50">
        <f>+$D$275*D7</f>
        <v>138.06</v>
      </c>
      <c r="G7" s="50">
        <f>+$D$276*D7</f>
        <v>278.62</v>
      </c>
      <c r="H7" s="28">
        <f t="shared" ref="H7:H10" si="2">SUM(E7:G7)</f>
        <v>1191.4000000000001</v>
      </c>
      <c r="J7" s="50">
        <f t="shared" ref="J7:J10" si="3">+E7*8</f>
        <v>6197.76</v>
      </c>
      <c r="K7" s="50">
        <f t="shared" ref="K7:K10" si="4">+F7*8</f>
        <v>1104.48</v>
      </c>
      <c r="L7" s="50">
        <f t="shared" ref="L7:L10" si="5">+G7*8</f>
        <v>2228.96</v>
      </c>
      <c r="M7" s="51">
        <f t="shared" ref="M7:M10" si="6">+ROUND(J7+K7+L7,0)</f>
        <v>9531</v>
      </c>
      <c r="N7" s="50">
        <f t="shared" ref="N7:N10" si="7">+ROUND(M7/8*3,0)</f>
        <v>3574</v>
      </c>
      <c r="O7" s="50">
        <f t="shared" ref="O7:O10" si="8">+N7</f>
        <v>3574</v>
      </c>
      <c r="P7" s="52">
        <f t="shared" ref="P7:P10" si="9">+M7-O7-N7</f>
        <v>2383</v>
      </c>
    </row>
    <row r="8" spans="1:16" ht="17.25" customHeight="1" thickBot="1" x14ac:dyDescent="0.35">
      <c r="A8" s="111"/>
      <c r="B8" s="17">
        <v>190024265</v>
      </c>
      <c r="C8" s="16" t="s">
        <v>22</v>
      </c>
      <c r="D8" s="18">
        <v>1</v>
      </c>
      <c r="E8" s="50">
        <f>+$D$274*D8</f>
        <v>387.36</v>
      </c>
      <c r="F8" s="50">
        <f>+$D$275*D8</f>
        <v>69.03</v>
      </c>
      <c r="G8" s="50">
        <f>+$D$276*D8</f>
        <v>139.31</v>
      </c>
      <c r="H8" s="28">
        <f t="shared" si="2"/>
        <v>595.70000000000005</v>
      </c>
      <c r="J8" s="50">
        <f t="shared" si="3"/>
        <v>3098.88</v>
      </c>
      <c r="K8" s="50">
        <f t="shared" si="4"/>
        <v>552.24</v>
      </c>
      <c r="L8" s="50">
        <f t="shared" si="5"/>
        <v>1114.48</v>
      </c>
      <c r="M8" s="51">
        <f t="shared" si="6"/>
        <v>4766</v>
      </c>
      <c r="N8" s="50">
        <f t="shared" si="7"/>
        <v>1787</v>
      </c>
      <c r="O8" s="50">
        <f t="shared" si="8"/>
        <v>1787</v>
      </c>
      <c r="P8" s="52">
        <f t="shared" si="9"/>
        <v>1192</v>
      </c>
    </row>
    <row r="9" spans="1:16" ht="17.25" customHeight="1" thickBot="1" x14ac:dyDescent="0.35">
      <c r="A9" s="111"/>
      <c r="B9" s="17">
        <v>190048540</v>
      </c>
      <c r="C9" s="16" t="s">
        <v>23</v>
      </c>
      <c r="D9" s="18">
        <v>3</v>
      </c>
      <c r="E9" s="50">
        <f>+$D$274*D9</f>
        <v>1162.08</v>
      </c>
      <c r="F9" s="50">
        <f>+$D$275*D9</f>
        <v>207.09</v>
      </c>
      <c r="G9" s="50">
        <f>+$D$276*D9</f>
        <v>417.93</v>
      </c>
      <c r="H9" s="28">
        <f t="shared" si="2"/>
        <v>1787.1</v>
      </c>
      <c r="J9" s="50">
        <f t="shared" si="3"/>
        <v>9296.64</v>
      </c>
      <c r="K9" s="50">
        <f t="shared" si="4"/>
        <v>1656.72</v>
      </c>
      <c r="L9" s="50">
        <f t="shared" si="5"/>
        <v>3343.44</v>
      </c>
      <c r="M9" s="51">
        <f t="shared" si="6"/>
        <v>14297</v>
      </c>
      <c r="N9" s="50">
        <f t="shared" si="7"/>
        <v>5361</v>
      </c>
      <c r="O9" s="50">
        <f t="shared" si="8"/>
        <v>5361</v>
      </c>
      <c r="P9" s="52">
        <f t="shared" si="9"/>
        <v>3575</v>
      </c>
    </row>
    <row r="10" spans="1:16" ht="17.25" customHeight="1" thickBot="1" x14ac:dyDescent="0.35">
      <c r="A10" s="112"/>
      <c r="B10" s="17">
        <v>290024070</v>
      </c>
      <c r="C10" s="16" t="s">
        <v>24</v>
      </c>
      <c r="D10" s="18">
        <v>3</v>
      </c>
      <c r="E10" s="50">
        <f>+$D$274*D10</f>
        <v>1162.08</v>
      </c>
      <c r="F10" s="50">
        <f>+$D$275*D10</f>
        <v>207.09</v>
      </c>
      <c r="G10" s="50">
        <f>+$D$276*D10</f>
        <v>417.93</v>
      </c>
      <c r="H10" s="28">
        <f t="shared" si="2"/>
        <v>1787.1</v>
      </c>
      <c r="J10" s="50">
        <f t="shared" si="3"/>
        <v>9296.64</v>
      </c>
      <c r="K10" s="50">
        <f t="shared" si="4"/>
        <v>1656.72</v>
      </c>
      <c r="L10" s="50">
        <f t="shared" si="5"/>
        <v>3343.44</v>
      </c>
      <c r="M10" s="51">
        <f t="shared" si="6"/>
        <v>14297</v>
      </c>
      <c r="N10" s="50">
        <f t="shared" si="7"/>
        <v>5361</v>
      </c>
      <c r="O10" s="50">
        <f t="shared" si="8"/>
        <v>5361</v>
      </c>
      <c r="P10" s="52">
        <f t="shared" si="9"/>
        <v>3575</v>
      </c>
    </row>
    <row r="11" spans="1:16" ht="17.25" customHeight="1" thickBot="1" x14ac:dyDescent="0.35">
      <c r="A11" s="113" t="s">
        <v>25</v>
      </c>
      <c r="B11" s="114"/>
      <c r="C11" s="115"/>
      <c r="D11" s="19">
        <v>9</v>
      </c>
      <c r="E11" s="26">
        <f>SUM(E7:E10)</f>
        <v>3486.24</v>
      </c>
      <c r="F11" s="26">
        <f t="shared" ref="F11:P11" si="10">SUM(F7:F10)</f>
        <v>621.27</v>
      </c>
      <c r="G11" s="26">
        <f t="shared" si="10"/>
        <v>1253.79</v>
      </c>
      <c r="H11" s="26">
        <f t="shared" si="10"/>
        <v>5361.2999999999993</v>
      </c>
      <c r="I11" s="24"/>
      <c r="J11" s="26">
        <f t="shared" si="10"/>
        <v>27889.919999999998</v>
      </c>
      <c r="K11" s="26">
        <f t="shared" si="10"/>
        <v>4970.16</v>
      </c>
      <c r="L11" s="26">
        <f t="shared" si="10"/>
        <v>10030.32</v>
      </c>
      <c r="M11" s="53">
        <f t="shared" si="10"/>
        <v>42891</v>
      </c>
      <c r="N11" s="54">
        <f t="shared" si="10"/>
        <v>16083</v>
      </c>
      <c r="O11" s="54">
        <f t="shared" si="10"/>
        <v>16083</v>
      </c>
      <c r="P11" s="54">
        <f t="shared" si="10"/>
        <v>10725</v>
      </c>
    </row>
    <row r="12" spans="1:16" ht="17.25" customHeight="1" thickBot="1" x14ac:dyDescent="0.35">
      <c r="A12" s="110" t="s">
        <v>26</v>
      </c>
      <c r="B12" s="17">
        <v>190546078</v>
      </c>
      <c r="C12" s="16" t="s">
        <v>27</v>
      </c>
      <c r="D12" s="18">
        <v>1</v>
      </c>
      <c r="E12" s="50">
        <f>+$D$274*D12</f>
        <v>387.36</v>
      </c>
      <c r="F12" s="50">
        <f>+$D$275*D12</f>
        <v>69.03</v>
      </c>
      <c r="G12" s="50">
        <f>+$D$276*D12</f>
        <v>139.31</v>
      </c>
      <c r="H12" s="28">
        <f t="shared" ref="H12:H14" si="11">SUM(E12:G12)</f>
        <v>595.70000000000005</v>
      </c>
      <c r="J12" s="50">
        <f t="shared" ref="J12:J14" si="12">+E12*8</f>
        <v>3098.88</v>
      </c>
      <c r="K12" s="50">
        <f t="shared" ref="K12:K14" si="13">+F12*8</f>
        <v>552.24</v>
      </c>
      <c r="L12" s="50">
        <f t="shared" ref="L12:L14" si="14">+G12*8</f>
        <v>1114.48</v>
      </c>
      <c r="M12" s="51">
        <f t="shared" ref="M12:M14" si="15">+ROUND(J12+K12+L12,0)</f>
        <v>4766</v>
      </c>
      <c r="N12" s="50">
        <f t="shared" ref="N12:N14" si="16">+ROUND(M12/8*3,0)</f>
        <v>1787</v>
      </c>
      <c r="O12" s="50">
        <f t="shared" ref="O12:O14" si="17">+N12</f>
        <v>1787</v>
      </c>
      <c r="P12" s="52">
        <f t="shared" ref="P12:P14" si="18">+M12-O12-N12</f>
        <v>1192</v>
      </c>
    </row>
    <row r="13" spans="1:16" ht="17.25" customHeight="1" thickBot="1" x14ac:dyDescent="0.35">
      <c r="A13" s="111"/>
      <c r="B13" s="17">
        <v>290534290</v>
      </c>
      <c r="C13" s="16" t="s">
        <v>28</v>
      </c>
      <c r="D13" s="18">
        <v>2</v>
      </c>
      <c r="E13" s="50">
        <f>+$D$274*D13</f>
        <v>774.72</v>
      </c>
      <c r="F13" s="50">
        <f>+$D$275*D13</f>
        <v>138.06</v>
      </c>
      <c r="G13" s="50">
        <f>+$D$276*D13</f>
        <v>278.62</v>
      </c>
      <c r="H13" s="28">
        <f t="shared" si="11"/>
        <v>1191.4000000000001</v>
      </c>
      <c r="J13" s="50">
        <f t="shared" si="12"/>
        <v>6197.76</v>
      </c>
      <c r="K13" s="50">
        <f t="shared" si="13"/>
        <v>1104.48</v>
      </c>
      <c r="L13" s="50">
        <f t="shared" si="14"/>
        <v>2228.96</v>
      </c>
      <c r="M13" s="51">
        <f t="shared" si="15"/>
        <v>9531</v>
      </c>
      <c r="N13" s="50">
        <f t="shared" si="16"/>
        <v>3574</v>
      </c>
      <c r="O13" s="50">
        <f t="shared" si="17"/>
        <v>3574</v>
      </c>
      <c r="P13" s="52">
        <f t="shared" si="18"/>
        <v>2383</v>
      </c>
    </row>
    <row r="14" spans="1:16" ht="17.25" customHeight="1" thickBot="1" x14ac:dyDescent="0.35">
      <c r="A14" s="112"/>
      <c r="B14" s="17">
        <v>290547170</v>
      </c>
      <c r="C14" s="16" t="s">
        <v>29</v>
      </c>
      <c r="D14" s="18">
        <v>1</v>
      </c>
      <c r="E14" s="50">
        <f>+$D$274*D14</f>
        <v>387.36</v>
      </c>
      <c r="F14" s="50">
        <f>+$D$275*D14</f>
        <v>69.03</v>
      </c>
      <c r="G14" s="50">
        <f>+$D$276*D14</f>
        <v>139.31</v>
      </c>
      <c r="H14" s="28">
        <f t="shared" si="11"/>
        <v>595.70000000000005</v>
      </c>
      <c r="J14" s="50">
        <f t="shared" si="12"/>
        <v>3098.88</v>
      </c>
      <c r="K14" s="50">
        <f t="shared" si="13"/>
        <v>552.24</v>
      </c>
      <c r="L14" s="50">
        <f t="shared" si="14"/>
        <v>1114.48</v>
      </c>
      <c r="M14" s="51">
        <f t="shared" si="15"/>
        <v>4766</v>
      </c>
      <c r="N14" s="50">
        <f t="shared" si="16"/>
        <v>1787</v>
      </c>
      <c r="O14" s="50">
        <f t="shared" si="17"/>
        <v>1787</v>
      </c>
      <c r="P14" s="52">
        <f t="shared" si="18"/>
        <v>1192</v>
      </c>
    </row>
    <row r="15" spans="1:16" ht="17.25" customHeight="1" thickBot="1" x14ac:dyDescent="0.35">
      <c r="A15" s="113" t="s">
        <v>30</v>
      </c>
      <c r="B15" s="114"/>
      <c r="C15" s="115"/>
      <c r="D15" s="19">
        <v>4</v>
      </c>
      <c r="E15" s="26">
        <f>SUM(E12:E14)</f>
        <v>1549.44</v>
      </c>
      <c r="F15" s="26">
        <f t="shared" ref="F15:P15" si="19">SUM(F12:F14)</f>
        <v>276.12</v>
      </c>
      <c r="G15" s="26">
        <f t="shared" si="19"/>
        <v>557.24</v>
      </c>
      <c r="H15" s="26">
        <f t="shared" si="19"/>
        <v>2382.8000000000002</v>
      </c>
      <c r="I15" s="24"/>
      <c r="J15" s="26">
        <f t="shared" si="19"/>
        <v>12395.52</v>
      </c>
      <c r="K15" s="26">
        <f t="shared" si="19"/>
        <v>2208.96</v>
      </c>
      <c r="L15" s="26">
        <f t="shared" si="19"/>
        <v>4457.92</v>
      </c>
      <c r="M15" s="53">
        <f t="shared" si="19"/>
        <v>19063</v>
      </c>
      <c r="N15" s="54">
        <f t="shared" si="19"/>
        <v>7148</v>
      </c>
      <c r="O15" s="54">
        <f t="shared" si="19"/>
        <v>7148</v>
      </c>
      <c r="P15" s="54">
        <f t="shared" si="19"/>
        <v>4767</v>
      </c>
    </row>
    <row r="16" spans="1:16" ht="17.25" customHeight="1" thickBot="1" x14ac:dyDescent="0.35">
      <c r="A16" s="110" t="s">
        <v>31</v>
      </c>
      <c r="B16" s="17">
        <v>190647718</v>
      </c>
      <c r="C16" s="16" t="s">
        <v>32</v>
      </c>
      <c r="D16" s="18">
        <v>1</v>
      </c>
      <c r="E16" s="50">
        <f>+$D$274*D16</f>
        <v>387.36</v>
      </c>
      <c r="F16" s="50">
        <f>+$D$275*D16</f>
        <v>69.03</v>
      </c>
      <c r="G16" s="50">
        <f>+$D$276*D16</f>
        <v>139.31</v>
      </c>
      <c r="H16" s="28">
        <f t="shared" ref="H16:H17" si="20">SUM(E16:G16)</f>
        <v>595.70000000000005</v>
      </c>
      <c r="J16" s="50">
        <f t="shared" ref="J16:J17" si="21">+E16*8</f>
        <v>3098.88</v>
      </c>
      <c r="K16" s="50">
        <f t="shared" ref="K16:K17" si="22">+F16*8</f>
        <v>552.24</v>
      </c>
      <c r="L16" s="50">
        <f t="shared" ref="L16:L17" si="23">+G16*8</f>
        <v>1114.48</v>
      </c>
      <c r="M16" s="51">
        <f t="shared" ref="M16:M17" si="24">+ROUND(J16+K16+L16,0)</f>
        <v>4766</v>
      </c>
      <c r="N16" s="50">
        <f t="shared" ref="N16:N17" si="25">+ROUND(M16/8*3,0)</f>
        <v>1787</v>
      </c>
      <c r="O16" s="50">
        <f t="shared" ref="O16:O17" si="26">+N16</f>
        <v>1787</v>
      </c>
      <c r="P16" s="52">
        <f t="shared" ref="P16:P17" si="27">+M16-O16-N16</f>
        <v>1192</v>
      </c>
    </row>
    <row r="17" spans="1:16" ht="17.25" customHeight="1" thickBot="1" x14ac:dyDescent="0.35">
      <c r="A17" s="112"/>
      <c r="B17" s="17">
        <v>190649911</v>
      </c>
      <c r="C17" s="16" t="s">
        <v>33</v>
      </c>
      <c r="D17" s="18">
        <v>1</v>
      </c>
      <c r="E17" s="50">
        <f>+$D$274*D17</f>
        <v>387.36</v>
      </c>
      <c r="F17" s="50">
        <f>+$D$275*D17</f>
        <v>69.03</v>
      </c>
      <c r="G17" s="50">
        <f>+$D$276*D17</f>
        <v>139.31</v>
      </c>
      <c r="H17" s="28">
        <f t="shared" si="20"/>
        <v>595.70000000000005</v>
      </c>
      <c r="J17" s="50">
        <f t="shared" si="21"/>
        <v>3098.88</v>
      </c>
      <c r="K17" s="50">
        <f t="shared" si="22"/>
        <v>552.24</v>
      </c>
      <c r="L17" s="50">
        <f t="shared" si="23"/>
        <v>1114.48</v>
      </c>
      <c r="M17" s="51">
        <f t="shared" si="24"/>
        <v>4766</v>
      </c>
      <c r="N17" s="50">
        <f t="shared" si="25"/>
        <v>1787</v>
      </c>
      <c r="O17" s="50">
        <f t="shared" si="26"/>
        <v>1787</v>
      </c>
      <c r="P17" s="52">
        <f t="shared" si="27"/>
        <v>1192</v>
      </c>
    </row>
    <row r="18" spans="1:16" ht="17.25" customHeight="1" thickBot="1" x14ac:dyDescent="0.35">
      <c r="A18" s="113" t="s">
        <v>34</v>
      </c>
      <c r="B18" s="114"/>
      <c r="C18" s="115"/>
      <c r="D18" s="19">
        <v>2</v>
      </c>
      <c r="E18" s="26">
        <f>SUM(E16:E17)</f>
        <v>774.72</v>
      </c>
      <c r="F18" s="26">
        <f t="shared" ref="F18:P18" si="28">SUM(F16:F17)</f>
        <v>138.06</v>
      </c>
      <c r="G18" s="26">
        <f t="shared" si="28"/>
        <v>278.62</v>
      </c>
      <c r="H18" s="26">
        <f t="shared" si="28"/>
        <v>1191.4000000000001</v>
      </c>
      <c r="I18" s="24"/>
      <c r="J18" s="26">
        <f t="shared" si="28"/>
        <v>6197.76</v>
      </c>
      <c r="K18" s="26">
        <f t="shared" si="28"/>
        <v>1104.48</v>
      </c>
      <c r="L18" s="26">
        <f t="shared" si="28"/>
        <v>2228.96</v>
      </c>
      <c r="M18" s="53">
        <f t="shared" si="28"/>
        <v>9532</v>
      </c>
      <c r="N18" s="54">
        <f t="shared" si="28"/>
        <v>3574</v>
      </c>
      <c r="O18" s="54">
        <f t="shared" si="28"/>
        <v>3574</v>
      </c>
      <c r="P18" s="54">
        <f t="shared" si="28"/>
        <v>2384</v>
      </c>
    </row>
    <row r="19" spans="1:16" ht="17.25" customHeight="1" thickBot="1" x14ac:dyDescent="0.35">
      <c r="A19" s="110" t="s">
        <v>35</v>
      </c>
      <c r="B19" s="17">
        <v>191847216</v>
      </c>
      <c r="C19" s="16" t="s">
        <v>36</v>
      </c>
      <c r="D19" s="18">
        <v>2</v>
      </c>
      <c r="E19" s="50">
        <f>+$D$274*D19</f>
        <v>774.72</v>
      </c>
      <c r="F19" s="50">
        <f>+$D$275*D19</f>
        <v>138.06</v>
      </c>
      <c r="G19" s="50">
        <f>+$D$276*D19</f>
        <v>278.62</v>
      </c>
      <c r="H19" s="28">
        <f t="shared" ref="H19:H20" si="29">SUM(E19:G19)</f>
        <v>1191.4000000000001</v>
      </c>
      <c r="J19" s="50">
        <f t="shared" ref="J19:J20" si="30">+E19*8</f>
        <v>6197.76</v>
      </c>
      <c r="K19" s="50">
        <f t="shared" ref="K19:K20" si="31">+F19*8</f>
        <v>1104.48</v>
      </c>
      <c r="L19" s="50">
        <f t="shared" ref="L19:L20" si="32">+G19*8</f>
        <v>2228.96</v>
      </c>
      <c r="M19" s="51">
        <f t="shared" ref="M19:M20" si="33">+ROUND(J19+K19+L19,0)</f>
        <v>9531</v>
      </c>
      <c r="N19" s="50">
        <f t="shared" ref="N19:N20" si="34">+ROUND(M19/8*3,0)</f>
        <v>3574</v>
      </c>
      <c r="O19" s="50">
        <f t="shared" ref="O19:O20" si="35">+N19</f>
        <v>3574</v>
      </c>
      <c r="P19" s="52">
        <f t="shared" ref="P19:P20" si="36">+M19-O19-N19</f>
        <v>2383</v>
      </c>
    </row>
    <row r="20" spans="1:16" ht="17.25" customHeight="1" thickBot="1" x14ac:dyDescent="0.35">
      <c r="A20" s="112"/>
      <c r="B20" s="17">
        <v>195472087</v>
      </c>
      <c r="C20" s="16" t="s">
        <v>37</v>
      </c>
      <c r="D20" s="18">
        <v>2</v>
      </c>
      <c r="E20" s="50">
        <f>+$D$274*D20</f>
        <v>774.72</v>
      </c>
      <c r="F20" s="50">
        <f>+$D$275*D20</f>
        <v>138.06</v>
      </c>
      <c r="G20" s="50">
        <f>+$D$276*D20</f>
        <v>278.62</v>
      </c>
      <c r="H20" s="28">
        <f t="shared" si="29"/>
        <v>1191.4000000000001</v>
      </c>
      <c r="J20" s="50">
        <f t="shared" si="30"/>
        <v>6197.76</v>
      </c>
      <c r="K20" s="50">
        <f t="shared" si="31"/>
        <v>1104.48</v>
      </c>
      <c r="L20" s="50">
        <f t="shared" si="32"/>
        <v>2228.96</v>
      </c>
      <c r="M20" s="51">
        <f t="shared" si="33"/>
        <v>9531</v>
      </c>
      <c r="N20" s="50">
        <f t="shared" si="34"/>
        <v>3574</v>
      </c>
      <c r="O20" s="50">
        <f t="shared" si="35"/>
        <v>3574</v>
      </c>
      <c r="P20" s="52">
        <f t="shared" si="36"/>
        <v>2383</v>
      </c>
    </row>
    <row r="21" spans="1:16" ht="17.25" customHeight="1" thickBot="1" x14ac:dyDescent="0.35">
      <c r="A21" s="113" t="s">
        <v>38</v>
      </c>
      <c r="B21" s="114"/>
      <c r="C21" s="115"/>
      <c r="D21" s="19">
        <v>4</v>
      </c>
      <c r="E21" s="26">
        <f>SUM(E19:E20)</f>
        <v>1549.44</v>
      </c>
      <c r="F21" s="26">
        <f t="shared" ref="F21:P21" si="37">SUM(F19:F20)</f>
        <v>276.12</v>
      </c>
      <c r="G21" s="26">
        <f t="shared" si="37"/>
        <v>557.24</v>
      </c>
      <c r="H21" s="26">
        <f t="shared" si="37"/>
        <v>2382.8000000000002</v>
      </c>
      <c r="I21" s="24"/>
      <c r="J21" s="26">
        <f t="shared" si="37"/>
        <v>12395.52</v>
      </c>
      <c r="K21" s="26">
        <f t="shared" si="37"/>
        <v>2208.96</v>
      </c>
      <c r="L21" s="26">
        <f t="shared" si="37"/>
        <v>4457.92</v>
      </c>
      <c r="M21" s="53">
        <f t="shared" si="37"/>
        <v>19062</v>
      </c>
      <c r="N21" s="54">
        <f t="shared" si="37"/>
        <v>7148</v>
      </c>
      <c r="O21" s="54">
        <f t="shared" si="37"/>
        <v>7148</v>
      </c>
      <c r="P21" s="54">
        <f t="shared" si="37"/>
        <v>4766</v>
      </c>
    </row>
    <row r="22" spans="1:16" ht="17.25" customHeight="1" thickBot="1" x14ac:dyDescent="0.35">
      <c r="A22" s="16" t="s">
        <v>39</v>
      </c>
      <c r="B22" s="17">
        <v>190302241</v>
      </c>
      <c r="C22" s="16" t="s">
        <v>40</v>
      </c>
      <c r="D22" s="18">
        <v>1</v>
      </c>
      <c r="E22" s="50">
        <f>+$D$274*D22</f>
        <v>387.36</v>
      </c>
      <c r="F22" s="50">
        <f>+$D$275*D22</f>
        <v>69.03</v>
      </c>
      <c r="G22" s="50">
        <f>+$D$276*D22</f>
        <v>139.31</v>
      </c>
      <c r="H22" s="28">
        <f>SUM(E22:G22)</f>
        <v>595.70000000000005</v>
      </c>
      <c r="J22" s="50">
        <f>+E22*8</f>
        <v>3098.88</v>
      </c>
      <c r="K22" s="50">
        <f>+F22*8</f>
        <v>552.24</v>
      </c>
      <c r="L22" s="50">
        <f>+G22*8</f>
        <v>1114.48</v>
      </c>
      <c r="M22" s="51">
        <f>+ROUND(J22+K22+L22,0)</f>
        <v>4766</v>
      </c>
      <c r="N22" s="50">
        <f>+ROUND(M22/8*3,0)</f>
        <v>1787</v>
      </c>
      <c r="O22" s="50">
        <f>+N22</f>
        <v>1787</v>
      </c>
      <c r="P22" s="52">
        <f>+M22-O22-N22</f>
        <v>1192</v>
      </c>
    </row>
    <row r="23" spans="1:16" ht="17.25" customHeight="1" thickBot="1" x14ac:dyDescent="0.35">
      <c r="A23" s="113" t="s">
        <v>41</v>
      </c>
      <c r="B23" s="114"/>
      <c r="C23" s="115"/>
      <c r="D23" s="19">
        <v>1</v>
      </c>
      <c r="E23" s="26">
        <f>SUM(E22)</f>
        <v>387.36</v>
      </c>
      <c r="F23" s="26">
        <f t="shared" ref="F23:P23" si="38">SUM(F22)</f>
        <v>69.03</v>
      </c>
      <c r="G23" s="26">
        <f t="shared" si="38"/>
        <v>139.31</v>
      </c>
      <c r="H23" s="26">
        <f t="shared" si="38"/>
        <v>595.70000000000005</v>
      </c>
      <c r="I23" s="24"/>
      <c r="J23" s="26">
        <f t="shared" si="38"/>
        <v>3098.88</v>
      </c>
      <c r="K23" s="26">
        <f t="shared" si="38"/>
        <v>552.24</v>
      </c>
      <c r="L23" s="26">
        <f t="shared" si="38"/>
        <v>1114.48</v>
      </c>
      <c r="M23" s="53">
        <f t="shared" si="38"/>
        <v>4766</v>
      </c>
      <c r="N23" s="54">
        <f t="shared" si="38"/>
        <v>1787</v>
      </c>
      <c r="O23" s="54">
        <f t="shared" si="38"/>
        <v>1787</v>
      </c>
      <c r="P23" s="54">
        <f t="shared" si="38"/>
        <v>1192</v>
      </c>
    </row>
    <row r="24" spans="1:16" ht="17.25" customHeight="1" thickBot="1" x14ac:dyDescent="0.35">
      <c r="A24" s="16" t="s">
        <v>42</v>
      </c>
      <c r="B24" s="17">
        <v>190550151</v>
      </c>
      <c r="C24" s="16" t="s">
        <v>43</v>
      </c>
      <c r="D24" s="18">
        <v>4</v>
      </c>
      <c r="E24" s="50">
        <f>+$D$274*D24</f>
        <v>1549.44</v>
      </c>
      <c r="F24" s="50">
        <f>+$D$275*D24</f>
        <v>276.12</v>
      </c>
      <c r="G24" s="50">
        <f>+$D$276*D24</f>
        <v>557.24</v>
      </c>
      <c r="H24" s="28">
        <f>SUM(E24:G24)</f>
        <v>2382.8000000000002</v>
      </c>
      <c r="J24" s="50">
        <f>+E24*8</f>
        <v>12395.52</v>
      </c>
      <c r="K24" s="50">
        <f>+F24*8</f>
        <v>2208.96</v>
      </c>
      <c r="L24" s="50">
        <f>+G24*8</f>
        <v>4457.92</v>
      </c>
      <c r="M24" s="51">
        <f>+ROUND(J24+K24+L24,0)</f>
        <v>19062</v>
      </c>
      <c r="N24" s="50">
        <f>+ROUND(M24/8*3,0)</f>
        <v>7148</v>
      </c>
      <c r="O24" s="50">
        <f>+N24</f>
        <v>7148</v>
      </c>
      <c r="P24" s="52">
        <f>+M24-O24-N24</f>
        <v>4766</v>
      </c>
    </row>
    <row r="25" spans="1:16" ht="17.25" customHeight="1" thickBot="1" x14ac:dyDescent="0.35">
      <c r="A25" s="113" t="s">
        <v>44</v>
      </c>
      <c r="B25" s="114"/>
      <c r="C25" s="115"/>
      <c r="D25" s="19">
        <v>4</v>
      </c>
      <c r="E25" s="26">
        <f>SUM(E24)</f>
        <v>1549.44</v>
      </c>
      <c r="F25" s="26">
        <f t="shared" ref="F25:P25" si="39">SUM(F24)</f>
        <v>276.12</v>
      </c>
      <c r="G25" s="26">
        <f t="shared" si="39"/>
        <v>557.24</v>
      </c>
      <c r="H25" s="26">
        <f t="shared" si="39"/>
        <v>2382.8000000000002</v>
      </c>
      <c r="I25" s="24"/>
      <c r="J25" s="26">
        <f t="shared" si="39"/>
        <v>12395.52</v>
      </c>
      <c r="K25" s="26">
        <f t="shared" si="39"/>
        <v>2208.96</v>
      </c>
      <c r="L25" s="26">
        <f t="shared" si="39"/>
        <v>4457.92</v>
      </c>
      <c r="M25" s="53">
        <f t="shared" si="39"/>
        <v>19062</v>
      </c>
      <c r="N25" s="54">
        <f t="shared" si="39"/>
        <v>7148</v>
      </c>
      <c r="O25" s="54">
        <f t="shared" si="39"/>
        <v>7148</v>
      </c>
      <c r="P25" s="54">
        <f t="shared" si="39"/>
        <v>4766</v>
      </c>
    </row>
    <row r="26" spans="1:16" ht="17.25" customHeight="1" thickBot="1" x14ac:dyDescent="0.35">
      <c r="A26" s="110" t="s">
        <v>45</v>
      </c>
      <c r="B26" s="17">
        <v>190916111</v>
      </c>
      <c r="C26" s="16" t="s">
        <v>46</v>
      </c>
      <c r="D26" s="18">
        <v>2</v>
      </c>
      <c r="E26" s="50">
        <f t="shared" ref="E26:E33" si="40">+$D$274*D26</f>
        <v>774.72</v>
      </c>
      <c r="F26" s="50">
        <f t="shared" ref="F26:F33" si="41">+$D$275*D26</f>
        <v>138.06</v>
      </c>
      <c r="G26" s="50">
        <f t="shared" ref="G26:G33" si="42">+$D$276*D26</f>
        <v>278.62</v>
      </c>
      <c r="H26" s="28">
        <f t="shared" ref="H26:H33" si="43">SUM(E26:G26)</f>
        <v>1191.4000000000001</v>
      </c>
      <c r="J26" s="50">
        <f t="shared" ref="J26:J33" si="44">+E26*8</f>
        <v>6197.76</v>
      </c>
      <c r="K26" s="50">
        <f t="shared" ref="K26:K33" si="45">+F26*8</f>
        <v>1104.48</v>
      </c>
      <c r="L26" s="50">
        <f t="shared" ref="L26:L33" si="46">+G26*8</f>
        <v>2228.96</v>
      </c>
      <c r="M26" s="51">
        <f t="shared" ref="M26:M33" si="47">+ROUND(J26+K26+L26,0)</f>
        <v>9531</v>
      </c>
      <c r="N26" s="50">
        <f t="shared" ref="N26:N33" si="48">+ROUND(M26/8*3,0)</f>
        <v>3574</v>
      </c>
      <c r="O26" s="50">
        <f t="shared" ref="O26:O33" si="49">+N26</f>
        <v>3574</v>
      </c>
      <c r="P26" s="52">
        <f t="shared" ref="P26:P33" si="50">+M26-O26-N26</f>
        <v>2383</v>
      </c>
    </row>
    <row r="27" spans="1:16" ht="17.25" customHeight="1" thickBot="1" x14ac:dyDescent="0.35">
      <c r="A27" s="111"/>
      <c r="B27" s="17">
        <v>190916264</v>
      </c>
      <c r="C27" s="16" t="s">
        <v>47</v>
      </c>
      <c r="D27" s="18">
        <v>2</v>
      </c>
      <c r="E27" s="50">
        <f t="shared" si="40"/>
        <v>774.72</v>
      </c>
      <c r="F27" s="50">
        <f t="shared" si="41"/>
        <v>138.06</v>
      </c>
      <c r="G27" s="50">
        <f t="shared" si="42"/>
        <v>278.62</v>
      </c>
      <c r="H27" s="28">
        <f t="shared" si="43"/>
        <v>1191.4000000000001</v>
      </c>
      <c r="J27" s="50">
        <f t="shared" si="44"/>
        <v>6197.76</v>
      </c>
      <c r="K27" s="50">
        <f t="shared" si="45"/>
        <v>1104.48</v>
      </c>
      <c r="L27" s="50">
        <f t="shared" si="46"/>
        <v>2228.96</v>
      </c>
      <c r="M27" s="51">
        <f t="shared" si="47"/>
        <v>9531</v>
      </c>
      <c r="N27" s="50">
        <f t="shared" si="48"/>
        <v>3574</v>
      </c>
      <c r="O27" s="50">
        <f t="shared" si="49"/>
        <v>3574</v>
      </c>
      <c r="P27" s="52">
        <f t="shared" si="50"/>
        <v>2383</v>
      </c>
    </row>
    <row r="28" spans="1:16" ht="17.25" customHeight="1" thickBot="1" x14ac:dyDescent="0.35">
      <c r="A28" s="111"/>
      <c r="B28" s="17">
        <v>190917551</v>
      </c>
      <c r="C28" s="16" t="s">
        <v>48</v>
      </c>
      <c r="D28" s="18">
        <v>2</v>
      </c>
      <c r="E28" s="50">
        <f t="shared" si="40"/>
        <v>774.72</v>
      </c>
      <c r="F28" s="50">
        <f t="shared" si="41"/>
        <v>138.06</v>
      </c>
      <c r="G28" s="50">
        <f t="shared" si="42"/>
        <v>278.62</v>
      </c>
      <c r="H28" s="28">
        <f t="shared" si="43"/>
        <v>1191.4000000000001</v>
      </c>
      <c r="J28" s="50">
        <f t="shared" si="44"/>
        <v>6197.76</v>
      </c>
      <c r="K28" s="50">
        <f t="shared" si="45"/>
        <v>1104.48</v>
      </c>
      <c r="L28" s="50">
        <f t="shared" si="46"/>
        <v>2228.96</v>
      </c>
      <c r="M28" s="51">
        <f t="shared" si="47"/>
        <v>9531</v>
      </c>
      <c r="N28" s="50">
        <f t="shared" si="48"/>
        <v>3574</v>
      </c>
      <c r="O28" s="50">
        <f t="shared" si="49"/>
        <v>3574</v>
      </c>
      <c r="P28" s="52">
        <f t="shared" si="50"/>
        <v>2383</v>
      </c>
    </row>
    <row r="29" spans="1:16" ht="17.25" customHeight="1" thickBot="1" x14ac:dyDescent="0.35">
      <c r="A29" s="111"/>
      <c r="B29" s="17">
        <v>190919036</v>
      </c>
      <c r="C29" s="16" t="s">
        <v>49</v>
      </c>
      <c r="D29" s="18">
        <v>1</v>
      </c>
      <c r="E29" s="50">
        <f t="shared" si="40"/>
        <v>387.36</v>
      </c>
      <c r="F29" s="50">
        <f t="shared" si="41"/>
        <v>69.03</v>
      </c>
      <c r="G29" s="50">
        <f t="shared" si="42"/>
        <v>139.31</v>
      </c>
      <c r="H29" s="28">
        <f t="shared" si="43"/>
        <v>595.70000000000005</v>
      </c>
      <c r="J29" s="50">
        <f t="shared" si="44"/>
        <v>3098.88</v>
      </c>
      <c r="K29" s="50">
        <f t="shared" si="45"/>
        <v>552.24</v>
      </c>
      <c r="L29" s="50">
        <f t="shared" si="46"/>
        <v>1114.48</v>
      </c>
      <c r="M29" s="51">
        <f t="shared" si="47"/>
        <v>4766</v>
      </c>
      <c r="N29" s="50">
        <f t="shared" si="48"/>
        <v>1787</v>
      </c>
      <c r="O29" s="50">
        <f t="shared" si="49"/>
        <v>1787</v>
      </c>
      <c r="P29" s="52">
        <f t="shared" si="50"/>
        <v>1192</v>
      </c>
    </row>
    <row r="30" spans="1:16" ht="17.25" customHeight="1" thickBot="1" x14ac:dyDescent="0.35">
      <c r="A30" s="111"/>
      <c r="B30" s="17">
        <v>190919189</v>
      </c>
      <c r="C30" s="16" t="s">
        <v>50</v>
      </c>
      <c r="D30" s="18">
        <v>3</v>
      </c>
      <c r="E30" s="50">
        <f t="shared" si="40"/>
        <v>1162.08</v>
      </c>
      <c r="F30" s="50">
        <f t="shared" si="41"/>
        <v>207.09</v>
      </c>
      <c r="G30" s="50">
        <f t="shared" si="42"/>
        <v>417.93</v>
      </c>
      <c r="H30" s="28">
        <f t="shared" si="43"/>
        <v>1787.1</v>
      </c>
      <c r="J30" s="50">
        <f t="shared" si="44"/>
        <v>9296.64</v>
      </c>
      <c r="K30" s="50">
        <f t="shared" si="45"/>
        <v>1656.72</v>
      </c>
      <c r="L30" s="50">
        <f t="shared" si="46"/>
        <v>3343.44</v>
      </c>
      <c r="M30" s="51">
        <f t="shared" si="47"/>
        <v>14297</v>
      </c>
      <c r="N30" s="50">
        <f t="shared" si="48"/>
        <v>5361</v>
      </c>
      <c r="O30" s="50">
        <f t="shared" si="49"/>
        <v>5361</v>
      </c>
      <c r="P30" s="52">
        <f t="shared" si="50"/>
        <v>3575</v>
      </c>
    </row>
    <row r="31" spans="1:16" ht="17.25" customHeight="1" thickBot="1" x14ac:dyDescent="0.35">
      <c r="A31" s="111"/>
      <c r="B31" s="17">
        <v>190919221</v>
      </c>
      <c r="C31" s="16" t="s">
        <v>51</v>
      </c>
      <c r="D31" s="18">
        <v>5</v>
      </c>
      <c r="E31" s="50">
        <f t="shared" si="40"/>
        <v>1936.8000000000002</v>
      </c>
      <c r="F31" s="50">
        <f t="shared" si="41"/>
        <v>345.15</v>
      </c>
      <c r="G31" s="50">
        <f t="shared" si="42"/>
        <v>696.55</v>
      </c>
      <c r="H31" s="28">
        <f t="shared" si="43"/>
        <v>2978.5</v>
      </c>
      <c r="J31" s="50">
        <f t="shared" si="44"/>
        <v>15494.400000000001</v>
      </c>
      <c r="K31" s="50">
        <f t="shared" si="45"/>
        <v>2761.2</v>
      </c>
      <c r="L31" s="50">
        <f t="shared" si="46"/>
        <v>5572.4</v>
      </c>
      <c r="M31" s="51">
        <f t="shared" si="47"/>
        <v>23828</v>
      </c>
      <c r="N31" s="50">
        <f t="shared" si="48"/>
        <v>8936</v>
      </c>
      <c r="O31" s="50">
        <f t="shared" si="49"/>
        <v>8936</v>
      </c>
      <c r="P31" s="52">
        <f t="shared" si="50"/>
        <v>5956</v>
      </c>
    </row>
    <row r="32" spans="1:16" ht="17.25" customHeight="1" thickBot="1" x14ac:dyDescent="0.35">
      <c r="A32" s="111"/>
      <c r="B32" s="17">
        <v>191873296</v>
      </c>
      <c r="C32" s="16" t="s">
        <v>52</v>
      </c>
      <c r="D32" s="18">
        <v>4</v>
      </c>
      <c r="E32" s="50">
        <f t="shared" si="40"/>
        <v>1549.44</v>
      </c>
      <c r="F32" s="50">
        <f t="shared" si="41"/>
        <v>276.12</v>
      </c>
      <c r="G32" s="50">
        <f t="shared" si="42"/>
        <v>557.24</v>
      </c>
      <c r="H32" s="28">
        <f t="shared" si="43"/>
        <v>2382.8000000000002</v>
      </c>
      <c r="J32" s="50">
        <f t="shared" si="44"/>
        <v>12395.52</v>
      </c>
      <c r="K32" s="50">
        <f t="shared" si="45"/>
        <v>2208.96</v>
      </c>
      <c r="L32" s="50">
        <f t="shared" si="46"/>
        <v>4457.92</v>
      </c>
      <c r="M32" s="51">
        <f t="shared" si="47"/>
        <v>19062</v>
      </c>
      <c r="N32" s="50">
        <f t="shared" si="48"/>
        <v>7148</v>
      </c>
      <c r="O32" s="50">
        <f t="shared" si="49"/>
        <v>7148</v>
      </c>
      <c r="P32" s="52">
        <f t="shared" si="50"/>
        <v>4766</v>
      </c>
    </row>
    <row r="33" spans="1:16" ht="17.25" customHeight="1" thickBot="1" x14ac:dyDescent="0.35">
      <c r="A33" s="112"/>
      <c r="B33" s="17">
        <v>290918120</v>
      </c>
      <c r="C33" s="16" t="s">
        <v>53</v>
      </c>
      <c r="D33" s="18">
        <v>4</v>
      </c>
      <c r="E33" s="50">
        <f t="shared" si="40"/>
        <v>1549.44</v>
      </c>
      <c r="F33" s="50">
        <f t="shared" si="41"/>
        <v>276.12</v>
      </c>
      <c r="G33" s="50">
        <f t="shared" si="42"/>
        <v>557.24</v>
      </c>
      <c r="H33" s="28">
        <f t="shared" si="43"/>
        <v>2382.8000000000002</v>
      </c>
      <c r="J33" s="50">
        <f t="shared" si="44"/>
        <v>12395.52</v>
      </c>
      <c r="K33" s="50">
        <f t="shared" si="45"/>
        <v>2208.96</v>
      </c>
      <c r="L33" s="50">
        <f t="shared" si="46"/>
        <v>4457.92</v>
      </c>
      <c r="M33" s="51">
        <f t="shared" si="47"/>
        <v>19062</v>
      </c>
      <c r="N33" s="50">
        <f t="shared" si="48"/>
        <v>7148</v>
      </c>
      <c r="O33" s="50">
        <f t="shared" si="49"/>
        <v>7148</v>
      </c>
      <c r="P33" s="52">
        <f t="shared" si="50"/>
        <v>4766</v>
      </c>
    </row>
    <row r="34" spans="1:16" ht="17.25" customHeight="1" thickBot="1" x14ac:dyDescent="0.35">
      <c r="A34" s="113" t="s">
        <v>54</v>
      </c>
      <c r="B34" s="114"/>
      <c r="C34" s="115"/>
      <c r="D34" s="19">
        <v>23</v>
      </c>
      <c r="E34" s="26">
        <f>SUM(E26:E33)</f>
        <v>8909.2800000000007</v>
      </c>
      <c r="F34" s="26">
        <f t="shared" ref="F34:P34" si="51">SUM(F26:F33)</f>
        <v>1587.69</v>
      </c>
      <c r="G34" s="26">
        <f t="shared" si="51"/>
        <v>3204.13</v>
      </c>
      <c r="H34" s="26">
        <f t="shared" si="51"/>
        <v>13701.099999999999</v>
      </c>
      <c r="I34" s="24"/>
      <c r="J34" s="26">
        <f t="shared" si="51"/>
        <v>71274.240000000005</v>
      </c>
      <c r="K34" s="26">
        <f t="shared" si="51"/>
        <v>12701.52</v>
      </c>
      <c r="L34" s="26">
        <f t="shared" si="51"/>
        <v>25633.040000000001</v>
      </c>
      <c r="M34" s="53">
        <f t="shared" si="51"/>
        <v>109608</v>
      </c>
      <c r="N34" s="54">
        <f t="shared" si="51"/>
        <v>41102</v>
      </c>
      <c r="O34" s="54">
        <f t="shared" si="51"/>
        <v>41102</v>
      </c>
      <c r="P34" s="54">
        <f t="shared" si="51"/>
        <v>27404</v>
      </c>
    </row>
    <row r="35" spans="1:16" ht="17.25" customHeight="1" thickBot="1" x14ac:dyDescent="0.35">
      <c r="A35" s="110" t="s">
        <v>55</v>
      </c>
      <c r="B35" s="17">
        <v>190387416</v>
      </c>
      <c r="C35" s="16" t="s">
        <v>56</v>
      </c>
      <c r="D35" s="18">
        <v>6</v>
      </c>
      <c r="E35" s="50">
        <f>+$D$274*D35</f>
        <v>2324.16</v>
      </c>
      <c r="F35" s="50">
        <f>+$D$275*D35</f>
        <v>414.18</v>
      </c>
      <c r="G35" s="50">
        <f>+$D$276*D35</f>
        <v>835.86</v>
      </c>
      <c r="H35" s="28">
        <f t="shared" ref="H35:H37" si="52">SUM(E35:G35)</f>
        <v>3574.2</v>
      </c>
      <c r="J35" s="50">
        <f t="shared" ref="J35:J37" si="53">+E35*8</f>
        <v>18593.28</v>
      </c>
      <c r="K35" s="50">
        <f t="shared" ref="K35:K37" si="54">+F35*8</f>
        <v>3313.44</v>
      </c>
      <c r="L35" s="50">
        <f t="shared" ref="L35:L37" si="55">+G35*8</f>
        <v>6686.88</v>
      </c>
      <c r="M35" s="51">
        <f t="shared" ref="M35:M37" si="56">+ROUND(J35+K35+L35,0)</f>
        <v>28594</v>
      </c>
      <c r="N35" s="50">
        <f t="shared" ref="N35:N37" si="57">+ROUND(M35/8*3,0)</f>
        <v>10723</v>
      </c>
      <c r="O35" s="50">
        <f t="shared" ref="O35:O37" si="58">+N35</f>
        <v>10723</v>
      </c>
      <c r="P35" s="52">
        <f t="shared" ref="P35:P37" si="59">+M35-O35-N35</f>
        <v>7148</v>
      </c>
    </row>
    <row r="36" spans="1:16" ht="17.25" customHeight="1" thickBot="1" x14ac:dyDescent="0.35">
      <c r="A36" s="111"/>
      <c r="B36" s="17">
        <v>190397862</v>
      </c>
      <c r="C36" s="16" t="s">
        <v>57</v>
      </c>
      <c r="D36" s="18">
        <v>1</v>
      </c>
      <c r="E36" s="50">
        <f>+$D$274*D36</f>
        <v>387.36</v>
      </c>
      <c r="F36" s="50">
        <f>+$D$275*D36</f>
        <v>69.03</v>
      </c>
      <c r="G36" s="50">
        <f>+$D$276*D36</f>
        <v>139.31</v>
      </c>
      <c r="H36" s="28">
        <f t="shared" si="52"/>
        <v>595.70000000000005</v>
      </c>
      <c r="J36" s="50">
        <f t="shared" si="53"/>
        <v>3098.88</v>
      </c>
      <c r="K36" s="50">
        <f t="shared" si="54"/>
        <v>552.24</v>
      </c>
      <c r="L36" s="50">
        <f t="shared" si="55"/>
        <v>1114.48</v>
      </c>
      <c r="M36" s="51">
        <f t="shared" si="56"/>
        <v>4766</v>
      </c>
      <c r="N36" s="50">
        <f t="shared" si="57"/>
        <v>1787</v>
      </c>
      <c r="O36" s="50">
        <f t="shared" si="58"/>
        <v>1787</v>
      </c>
      <c r="P36" s="52">
        <f t="shared" si="59"/>
        <v>1192</v>
      </c>
    </row>
    <row r="37" spans="1:16" ht="17.25" customHeight="1" thickBot="1" x14ac:dyDescent="0.35">
      <c r="A37" s="112"/>
      <c r="B37" s="17">
        <v>190399347</v>
      </c>
      <c r="C37" s="16" t="s">
        <v>58</v>
      </c>
      <c r="D37" s="18">
        <v>2</v>
      </c>
      <c r="E37" s="50">
        <f>+$D$274*D37</f>
        <v>774.72</v>
      </c>
      <c r="F37" s="50">
        <f>+$D$275*D37</f>
        <v>138.06</v>
      </c>
      <c r="G37" s="50">
        <f>+$D$276*D37</f>
        <v>278.62</v>
      </c>
      <c r="H37" s="28">
        <f t="shared" si="52"/>
        <v>1191.4000000000001</v>
      </c>
      <c r="J37" s="50">
        <f t="shared" si="53"/>
        <v>6197.76</v>
      </c>
      <c r="K37" s="50">
        <f t="shared" si="54"/>
        <v>1104.48</v>
      </c>
      <c r="L37" s="50">
        <f t="shared" si="55"/>
        <v>2228.96</v>
      </c>
      <c r="M37" s="51">
        <f t="shared" si="56"/>
        <v>9531</v>
      </c>
      <c r="N37" s="50">
        <f t="shared" si="57"/>
        <v>3574</v>
      </c>
      <c r="O37" s="50">
        <f t="shared" si="58"/>
        <v>3574</v>
      </c>
      <c r="P37" s="52">
        <f t="shared" si="59"/>
        <v>2383</v>
      </c>
    </row>
    <row r="38" spans="1:16" ht="17.25" customHeight="1" thickBot="1" x14ac:dyDescent="0.35">
      <c r="A38" s="113" t="s">
        <v>59</v>
      </c>
      <c r="B38" s="114"/>
      <c r="C38" s="115"/>
      <c r="D38" s="19">
        <v>9</v>
      </c>
      <c r="E38" s="26">
        <f>SUM(E35:E37)</f>
        <v>3486.24</v>
      </c>
      <c r="F38" s="26">
        <f t="shared" ref="F38:P38" si="60">SUM(F35:F37)</f>
        <v>621.27</v>
      </c>
      <c r="G38" s="26">
        <f t="shared" si="60"/>
        <v>1253.79</v>
      </c>
      <c r="H38" s="26">
        <f t="shared" si="60"/>
        <v>5361.2999999999993</v>
      </c>
      <c r="I38" s="24"/>
      <c r="J38" s="26">
        <f t="shared" si="60"/>
        <v>27889.919999999998</v>
      </c>
      <c r="K38" s="26">
        <f t="shared" si="60"/>
        <v>4970.16</v>
      </c>
      <c r="L38" s="26">
        <f t="shared" si="60"/>
        <v>10030.32</v>
      </c>
      <c r="M38" s="53">
        <f t="shared" si="60"/>
        <v>42891</v>
      </c>
      <c r="N38" s="54">
        <f t="shared" si="60"/>
        <v>16084</v>
      </c>
      <c r="O38" s="54">
        <f t="shared" si="60"/>
        <v>16084</v>
      </c>
      <c r="P38" s="54">
        <f t="shared" si="60"/>
        <v>10723</v>
      </c>
    </row>
    <row r="39" spans="1:16" ht="17.25" customHeight="1" thickBot="1" x14ac:dyDescent="0.35">
      <c r="A39" s="16" t="s">
        <v>60</v>
      </c>
      <c r="B39" s="17">
        <v>191638451</v>
      </c>
      <c r="C39" s="16" t="s">
        <v>61</v>
      </c>
      <c r="D39" s="18">
        <v>2</v>
      </c>
      <c r="E39" s="50">
        <f>+$D$274*D39</f>
        <v>774.72</v>
      </c>
      <c r="F39" s="50">
        <f>+$D$275*D39</f>
        <v>138.06</v>
      </c>
      <c r="G39" s="50">
        <f>+$D$276*D39</f>
        <v>278.62</v>
      </c>
      <c r="H39" s="28">
        <f>SUM(E39:G39)</f>
        <v>1191.4000000000001</v>
      </c>
      <c r="J39" s="50">
        <f>+E39*8</f>
        <v>6197.76</v>
      </c>
      <c r="K39" s="50">
        <f>+F39*8</f>
        <v>1104.48</v>
      </c>
      <c r="L39" s="50">
        <f>+G39*8</f>
        <v>2228.96</v>
      </c>
      <c r="M39" s="51">
        <f>+ROUND(J39+K39+L39,0)</f>
        <v>9531</v>
      </c>
      <c r="N39" s="50">
        <f>+ROUND(M39/8*3,0)</f>
        <v>3574</v>
      </c>
      <c r="O39" s="50">
        <f>+N39</f>
        <v>3574</v>
      </c>
      <c r="P39" s="52">
        <f>+M39-O39-N39</f>
        <v>2383</v>
      </c>
    </row>
    <row r="40" spans="1:16" ht="17.25" customHeight="1" thickBot="1" x14ac:dyDescent="0.35">
      <c r="A40" s="113" t="s">
        <v>62</v>
      </c>
      <c r="B40" s="114"/>
      <c r="C40" s="115"/>
      <c r="D40" s="19">
        <v>2</v>
      </c>
      <c r="E40" s="26">
        <f>SUM(E39)</f>
        <v>774.72</v>
      </c>
      <c r="F40" s="26">
        <f t="shared" ref="F40:P40" si="61">SUM(F39)</f>
        <v>138.06</v>
      </c>
      <c r="G40" s="26">
        <f t="shared" si="61"/>
        <v>278.62</v>
      </c>
      <c r="H40" s="26">
        <f t="shared" si="61"/>
        <v>1191.4000000000001</v>
      </c>
      <c r="I40" s="24"/>
      <c r="J40" s="26">
        <f t="shared" si="61"/>
        <v>6197.76</v>
      </c>
      <c r="K40" s="26">
        <f t="shared" si="61"/>
        <v>1104.48</v>
      </c>
      <c r="L40" s="26">
        <f t="shared" si="61"/>
        <v>2228.96</v>
      </c>
      <c r="M40" s="53">
        <f t="shared" si="61"/>
        <v>9531</v>
      </c>
      <c r="N40" s="54">
        <f t="shared" si="61"/>
        <v>3574</v>
      </c>
      <c r="O40" s="54">
        <f t="shared" si="61"/>
        <v>3574</v>
      </c>
      <c r="P40" s="54">
        <f t="shared" si="61"/>
        <v>2383</v>
      </c>
    </row>
    <row r="41" spans="1:16" ht="17.25" customHeight="1" thickBot="1" x14ac:dyDescent="0.35">
      <c r="A41" s="110" t="s">
        <v>63</v>
      </c>
      <c r="B41" s="17">
        <v>191075177</v>
      </c>
      <c r="C41" s="16" t="s">
        <v>64</v>
      </c>
      <c r="D41" s="18">
        <v>1</v>
      </c>
      <c r="E41" s="50">
        <f t="shared" ref="E41:E55" si="62">+$D$274*D41</f>
        <v>387.36</v>
      </c>
      <c r="F41" s="50">
        <f t="shared" ref="F41:F55" si="63">+$D$275*D41</f>
        <v>69.03</v>
      </c>
      <c r="G41" s="50">
        <f t="shared" ref="G41:G55" si="64">+$D$276*D41</f>
        <v>139.31</v>
      </c>
      <c r="H41" s="28">
        <f t="shared" ref="H41:H55" si="65">SUM(E41:G41)</f>
        <v>595.70000000000005</v>
      </c>
      <c r="J41" s="50">
        <f t="shared" ref="J41:J55" si="66">+E41*8</f>
        <v>3098.88</v>
      </c>
      <c r="K41" s="50">
        <f t="shared" ref="K41:K55" si="67">+F41*8</f>
        <v>552.24</v>
      </c>
      <c r="L41" s="50">
        <f t="shared" ref="L41:L55" si="68">+G41*8</f>
        <v>1114.48</v>
      </c>
      <c r="M41" s="51">
        <f t="shared" ref="M41:M55" si="69">+ROUND(J41+K41+L41,0)</f>
        <v>4766</v>
      </c>
      <c r="N41" s="50">
        <f t="shared" ref="N41:N55" si="70">+ROUND(M41/8*3,0)</f>
        <v>1787</v>
      </c>
      <c r="O41" s="50">
        <f t="shared" ref="O41:O55" si="71">+N41</f>
        <v>1787</v>
      </c>
      <c r="P41" s="52">
        <f t="shared" ref="P41:P55" si="72">+M41-O41-N41</f>
        <v>1192</v>
      </c>
    </row>
    <row r="42" spans="1:16" ht="17.25" customHeight="1" thickBot="1" x14ac:dyDescent="0.35">
      <c r="A42" s="111"/>
      <c r="B42" s="17">
        <v>191075362</v>
      </c>
      <c r="C42" s="16" t="s">
        <v>65</v>
      </c>
      <c r="D42" s="18">
        <v>1</v>
      </c>
      <c r="E42" s="50">
        <f t="shared" si="62"/>
        <v>387.36</v>
      </c>
      <c r="F42" s="50">
        <f t="shared" si="63"/>
        <v>69.03</v>
      </c>
      <c r="G42" s="50">
        <f t="shared" si="64"/>
        <v>139.31</v>
      </c>
      <c r="H42" s="28">
        <f t="shared" si="65"/>
        <v>595.70000000000005</v>
      </c>
      <c r="J42" s="50">
        <f t="shared" si="66"/>
        <v>3098.88</v>
      </c>
      <c r="K42" s="50">
        <f t="shared" si="67"/>
        <v>552.24</v>
      </c>
      <c r="L42" s="50">
        <f t="shared" si="68"/>
        <v>1114.48</v>
      </c>
      <c r="M42" s="51">
        <f t="shared" si="69"/>
        <v>4766</v>
      </c>
      <c r="N42" s="50">
        <f t="shared" si="70"/>
        <v>1787</v>
      </c>
      <c r="O42" s="50">
        <f t="shared" si="71"/>
        <v>1787</v>
      </c>
      <c r="P42" s="52">
        <f t="shared" si="72"/>
        <v>1192</v>
      </c>
    </row>
    <row r="43" spans="1:16" ht="17.25" customHeight="1" thickBot="1" x14ac:dyDescent="0.35">
      <c r="A43" s="111"/>
      <c r="B43" s="17">
        <v>191075743</v>
      </c>
      <c r="C43" s="16" t="s">
        <v>66</v>
      </c>
      <c r="D43" s="18">
        <v>4</v>
      </c>
      <c r="E43" s="50">
        <f t="shared" si="62"/>
        <v>1549.44</v>
      </c>
      <c r="F43" s="50">
        <f t="shared" si="63"/>
        <v>276.12</v>
      </c>
      <c r="G43" s="50">
        <f t="shared" si="64"/>
        <v>557.24</v>
      </c>
      <c r="H43" s="28">
        <f t="shared" si="65"/>
        <v>2382.8000000000002</v>
      </c>
      <c r="J43" s="50">
        <f t="shared" si="66"/>
        <v>12395.52</v>
      </c>
      <c r="K43" s="50">
        <f t="shared" si="67"/>
        <v>2208.96</v>
      </c>
      <c r="L43" s="50">
        <f t="shared" si="68"/>
        <v>4457.92</v>
      </c>
      <c r="M43" s="51">
        <f t="shared" si="69"/>
        <v>19062</v>
      </c>
      <c r="N43" s="50">
        <f t="shared" si="70"/>
        <v>7148</v>
      </c>
      <c r="O43" s="50">
        <f t="shared" si="71"/>
        <v>7148</v>
      </c>
      <c r="P43" s="52">
        <f t="shared" si="72"/>
        <v>4766</v>
      </c>
    </row>
    <row r="44" spans="1:16" ht="17.25" customHeight="1" thickBot="1" x14ac:dyDescent="0.35">
      <c r="A44" s="111"/>
      <c r="B44" s="17">
        <v>191092326</v>
      </c>
      <c r="C44" s="16" t="s">
        <v>67</v>
      </c>
      <c r="D44" s="18">
        <v>1</v>
      </c>
      <c r="E44" s="50">
        <f t="shared" si="62"/>
        <v>387.36</v>
      </c>
      <c r="F44" s="50">
        <f t="shared" si="63"/>
        <v>69.03</v>
      </c>
      <c r="G44" s="50">
        <f t="shared" si="64"/>
        <v>139.31</v>
      </c>
      <c r="H44" s="28">
        <f t="shared" si="65"/>
        <v>595.70000000000005</v>
      </c>
      <c r="J44" s="50">
        <f t="shared" si="66"/>
        <v>3098.88</v>
      </c>
      <c r="K44" s="50">
        <f t="shared" si="67"/>
        <v>552.24</v>
      </c>
      <c r="L44" s="50">
        <f t="shared" si="68"/>
        <v>1114.48</v>
      </c>
      <c r="M44" s="51">
        <f t="shared" si="69"/>
        <v>4766</v>
      </c>
      <c r="N44" s="50">
        <f t="shared" si="70"/>
        <v>1787</v>
      </c>
      <c r="O44" s="50">
        <f t="shared" si="71"/>
        <v>1787</v>
      </c>
      <c r="P44" s="52">
        <f t="shared" si="72"/>
        <v>1192</v>
      </c>
    </row>
    <row r="45" spans="1:16" ht="17.25" customHeight="1" thickBot="1" x14ac:dyDescent="0.35">
      <c r="A45" s="111"/>
      <c r="B45" s="17">
        <v>191093951</v>
      </c>
      <c r="C45" s="16" t="s">
        <v>68</v>
      </c>
      <c r="D45" s="18">
        <v>3</v>
      </c>
      <c r="E45" s="50">
        <f t="shared" si="62"/>
        <v>1162.08</v>
      </c>
      <c r="F45" s="50">
        <f t="shared" si="63"/>
        <v>207.09</v>
      </c>
      <c r="G45" s="50">
        <f t="shared" si="64"/>
        <v>417.93</v>
      </c>
      <c r="H45" s="28">
        <f t="shared" si="65"/>
        <v>1787.1</v>
      </c>
      <c r="J45" s="50">
        <f t="shared" si="66"/>
        <v>9296.64</v>
      </c>
      <c r="K45" s="50">
        <f t="shared" si="67"/>
        <v>1656.72</v>
      </c>
      <c r="L45" s="50">
        <f t="shared" si="68"/>
        <v>3343.44</v>
      </c>
      <c r="M45" s="51">
        <f t="shared" si="69"/>
        <v>14297</v>
      </c>
      <c r="N45" s="50">
        <f t="shared" si="70"/>
        <v>5361</v>
      </c>
      <c r="O45" s="50">
        <f t="shared" si="71"/>
        <v>5361</v>
      </c>
      <c r="P45" s="52">
        <f t="shared" si="72"/>
        <v>3575</v>
      </c>
    </row>
    <row r="46" spans="1:16" ht="17.25" customHeight="1" thickBot="1" x14ac:dyDescent="0.35">
      <c r="A46" s="111"/>
      <c r="B46" s="17">
        <v>191095589</v>
      </c>
      <c r="C46" s="16" t="s">
        <v>69</v>
      </c>
      <c r="D46" s="18">
        <v>1</v>
      </c>
      <c r="E46" s="50">
        <f t="shared" si="62"/>
        <v>387.36</v>
      </c>
      <c r="F46" s="50">
        <f t="shared" si="63"/>
        <v>69.03</v>
      </c>
      <c r="G46" s="50">
        <f t="shared" si="64"/>
        <v>139.31</v>
      </c>
      <c r="H46" s="28">
        <f t="shared" si="65"/>
        <v>595.70000000000005</v>
      </c>
      <c r="J46" s="50">
        <f t="shared" si="66"/>
        <v>3098.88</v>
      </c>
      <c r="K46" s="50">
        <f t="shared" si="67"/>
        <v>552.24</v>
      </c>
      <c r="L46" s="50">
        <f t="shared" si="68"/>
        <v>1114.48</v>
      </c>
      <c r="M46" s="51">
        <f t="shared" si="69"/>
        <v>4766</v>
      </c>
      <c r="N46" s="50">
        <f t="shared" si="70"/>
        <v>1787</v>
      </c>
      <c r="O46" s="50">
        <f t="shared" si="71"/>
        <v>1787</v>
      </c>
      <c r="P46" s="52">
        <f t="shared" si="72"/>
        <v>1192</v>
      </c>
    </row>
    <row r="47" spans="1:16" ht="17.25" customHeight="1" thickBot="1" x14ac:dyDescent="0.35">
      <c r="A47" s="111"/>
      <c r="B47" s="17">
        <v>191097063</v>
      </c>
      <c r="C47" s="16" t="s">
        <v>70</v>
      </c>
      <c r="D47" s="18">
        <v>2</v>
      </c>
      <c r="E47" s="50">
        <f t="shared" si="62"/>
        <v>774.72</v>
      </c>
      <c r="F47" s="50">
        <f t="shared" si="63"/>
        <v>138.06</v>
      </c>
      <c r="G47" s="50">
        <f t="shared" si="64"/>
        <v>278.62</v>
      </c>
      <c r="H47" s="28">
        <f t="shared" si="65"/>
        <v>1191.4000000000001</v>
      </c>
      <c r="J47" s="50">
        <f t="shared" si="66"/>
        <v>6197.76</v>
      </c>
      <c r="K47" s="50">
        <f t="shared" si="67"/>
        <v>1104.48</v>
      </c>
      <c r="L47" s="50">
        <f t="shared" si="68"/>
        <v>2228.96</v>
      </c>
      <c r="M47" s="51">
        <f t="shared" si="69"/>
        <v>9531</v>
      </c>
      <c r="N47" s="50">
        <f t="shared" si="70"/>
        <v>3574</v>
      </c>
      <c r="O47" s="50">
        <f t="shared" si="71"/>
        <v>3574</v>
      </c>
      <c r="P47" s="52">
        <f t="shared" si="72"/>
        <v>2383</v>
      </c>
    </row>
    <row r="48" spans="1:16" ht="17.25" customHeight="1" thickBot="1" x14ac:dyDescent="0.35">
      <c r="A48" s="111"/>
      <c r="B48" s="17">
        <v>191098546</v>
      </c>
      <c r="C48" s="16" t="s">
        <v>71</v>
      </c>
      <c r="D48" s="18">
        <v>3</v>
      </c>
      <c r="E48" s="50">
        <f t="shared" si="62"/>
        <v>1162.08</v>
      </c>
      <c r="F48" s="50">
        <f t="shared" si="63"/>
        <v>207.09</v>
      </c>
      <c r="G48" s="50">
        <f t="shared" si="64"/>
        <v>417.93</v>
      </c>
      <c r="H48" s="28">
        <f t="shared" si="65"/>
        <v>1787.1</v>
      </c>
      <c r="J48" s="50">
        <f t="shared" si="66"/>
        <v>9296.64</v>
      </c>
      <c r="K48" s="50">
        <f t="shared" si="67"/>
        <v>1656.72</v>
      </c>
      <c r="L48" s="50">
        <f t="shared" si="68"/>
        <v>3343.44</v>
      </c>
      <c r="M48" s="51">
        <f t="shared" si="69"/>
        <v>14297</v>
      </c>
      <c r="N48" s="50">
        <f t="shared" si="70"/>
        <v>5361</v>
      </c>
      <c r="O48" s="50">
        <f t="shared" si="71"/>
        <v>5361</v>
      </c>
      <c r="P48" s="52">
        <f t="shared" si="72"/>
        <v>3575</v>
      </c>
    </row>
    <row r="49" spans="1:16" ht="17.25" customHeight="1" thickBot="1" x14ac:dyDescent="0.35">
      <c r="A49" s="111"/>
      <c r="B49" s="17">
        <v>291074980</v>
      </c>
      <c r="C49" s="16" t="s">
        <v>72</v>
      </c>
      <c r="D49" s="18">
        <v>1</v>
      </c>
      <c r="E49" s="50">
        <f t="shared" si="62"/>
        <v>387.36</v>
      </c>
      <c r="F49" s="50">
        <f t="shared" si="63"/>
        <v>69.03</v>
      </c>
      <c r="G49" s="50">
        <f t="shared" si="64"/>
        <v>139.31</v>
      </c>
      <c r="H49" s="28">
        <f t="shared" si="65"/>
        <v>595.70000000000005</v>
      </c>
      <c r="J49" s="50">
        <f t="shared" si="66"/>
        <v>3098.88</v>
      </c>
      <c r="K49" s="50">
        <f t="shared" si="67"/>
        <v>552.24</v>
      </c>
      <c r="L49" s="50">
        <f t="shared" si="68"/>
        <v>1114.48</v>
      </c>
      <c r="M49" s="51">
        <f t="shared" si="69"/>
        <v>4766</v>
      </c>
      <c r="N49" s="50">
        <f t="shared" si="70"/>
        <v>1787</v>
      </c>
      <c r="O49" s="50">
        <f t="shared" si="71"/>
        <v>1787</v>
      </c>
      <c r="P49" s="52">
        <f t="shared" si="72"/>
        <v>1192</v>
      </c>
    </row>
    <row r="50" spans="1:16" ht="17.25" customHeight="1" thickBot="1" x14ac:dyDescent="0.35">
      <c r="A50" s="111"/>
      <c r="B50" s="17">
        <v>291075210</v>
      </c>
      <c r="C50" s="16" t="s">
        <v>73</v>
      </c>
      <c r="D50" s="18">
        <v>5</v>
      </c>
      <c r="E50" s="50">
        <f t="shared" si="62"/>
        <v>1936.8000000000002</v>
      </c>
      <c r="F50" s="50">
        <f t="shared" si="63"/>
        <v>345.15</v>
      </c>
      <c r="G50" s="50">
        <f t="shared" si="64"/>
        <v>696.55</v>
      </c>
      <c r="H50" s="28">
        <f t="shared" si="65"/>
        <v>2978.5</v>
      </c>
      <c r="J50" s="50">
        <f t="shared" si="66"/>
        <v>15494.400000000001</v>
      </c>
      <c r="K50" s="50">
        <f t="shared" si="67"/>
        <v>2761.2</v>
      </c>
      <c r="L50" s="50">
        <f t="shared" si="68"/>
        <v>5572.4</v>
      </c>
      <c r="M50" s="51">
        <f t="shared" si="69"/>
        <v>23828</v>
      </c>
      <c r="N50" s="50">
        <f t="shared" si="70"/>
        <v>8936</v>
      </c>
      <c r="O50" s="50">
        <f t="shared" si="71"/>
        <v>8936</v>
      </c>
      <c r="P50" s="52">
        <f t="shared" si="72"/>
        <v>5956</v>
      </c>
    </row>
    <row r="51" spans="1:16" ht="17.25" customHeight="1" thickBot="1" x14ac:dyDescent="0.35">
      <c r="A51" s="111"/>
      <c r="B51" s="17">
        <v>291090080</v>
      </c>
      <c r="C51" s="16" t="s">
        <v>74</v>
      </c>
      <c r="D51" s="18">
        <v>1</v>
      </c>
      <c r="E51" s="50">
        <f t="shared" si="62"/>
        <v>387.36</v>
      </c>
      <c r="F51" s="50">
        <f t="shared" si="63"/>
        <v>69.03</v>
      </c>
      <c r="G51" s="50">
        <f t="shared" si="64"/>
        <v>139.31</v>
      </c>
      <c r="H51" s="28">
        <f t="shared" si="65"/>
        <v>595.70000000000005</v>
      </c>
      <c r="J51" s="50">
        <f t="shared" si="66"/>
        <v>3098.88</v>
      </c>
      <c r="K51" s="50">
        <f t="shared" si="67"/>
        <v>552.24</v>
      </c>
      <c r="L51" s="50">
        <f t="shared" si="68"/>
        <v>1114.48</v>
      </c>
      <c r="M51" s="51">
        <f t="shared" si="69"/>
        <v>4766</v>
      </c>
      <c r="N51" s="50">
        <f t="shared" si="70"/>
        <v>1787</v>
      </c>
      <c r="O51" s="50">
        <f t="shared" si="71"/>
        <v>1787</v>
      </c>
      <c r="P51" s="52">
        <f t="shared" si="72"/>
        <v>1192</v>
      </c>
    </row>
    <row r="52" spans="1:16" ht="17.25" customHeight="1" thickBot="1" x14ac:dyDescent="0.35">
      <c r="A52" s="111"/>
      <c r="B52" s="17">
        <v>291095960</v>
      </c>
      <c r="C52" s="16" t="s">
        <v>75</v>
      </c>
      <c r="D52" s="18">
        <v>2</v>
      </c>
      <c r="E52" s="50">
        <f t="shared" si="62"/>
        <v>774.72</v>
      </c>
      <c r="F52" s="50">
        <f t="shared" si="63"/>
        <v>138.06</v>
      </c>
      <c r="G52" s="50">
        <f t="shared" si="64"/>
        <v>278.62</v>
      </c>
      <c r="H52" s="28">
        <f t="shared" si="65"/>
        <v>1191.4000000000001</v>
      </c>
      <c r="J52" s="50">
        <f t="shared" si="66"/>
        <v>6197.76</v>
      </c>
      <c r="K52" s="50">
        <f t="shared" si="67"/>
        <v>1104.48</v>
      </c>
      <c r="L52" s="50">
        <f t="shared" si="68"/>
        <v>2228.96</v>
      </c>
      <c r="M52" s="51">
        <f t="shared" si="69"/>
        <v>9531</v>
      </c>
      <c r="N52" s="50">
        <f t="shared" si="70"/>
        <v>3574</v>
      </c>
      <c r="O52" s="50">
        <f t="shared" si="71"/>
        <v>3574</v>
      </c>
      <c r="P52" s="52">
        <f t="shared" si="72"/>
        <v>2383</v>
      </c>
    </row>
    <row r="53" spans="1:16" ht="17.25" customHeight="1" thickBot="1" x14ac:dyDescent="0.35">
      <c r="A53" s="111"/>
      <c r="B53" s="17">
        <v>291097630</v>
      </c>
      <c r="C53" s="16" t="s">
        <v>76</v>
      </c>
      <c r="D53" s="18">
        <v>2</v>
      </c>
      <c r="E53" s="50">
        <f t="shared" si="62"/>
        <v>774.72</v>
      </c>
      <c r="F53" s="50">
        <f t="shared" si="63"/>
        <v>138.06</v>
      </c>
      <c r="G53" s="50">
        <f t="shared" si="64"/>
        <v>278.62</v>
      </c>
      <c r="H53" s="28">
        <f t="shared" si="65"/>
        <v>1191.4000000000001</v>
      </c>
      <c r="J53" s="50">
        <f t="shared" si="66"/>
        <v>6197.76</v>
      </c>
      <c r="K53" s="50">
        <f t="shared" si="67"/>
        <v>1104.48</v>
      </c>
      <c r="L53" s="50">
        <f t="shared" si="68"/>
        <v>2228.96</v>
      </c>
      <c r="M53" s="51">
        <f t="shared" si="69"/>
        <v>9531</v>
      </c>
      <c r="N53" s="50">
        <f t="shared" si="70"/>
        <v>3574</v>
      </c>
      <c r="O53" s="50">
        <f t="shared" si="71"/>
        <v>3574</v>
      </c>
      <c r="P53" s="52">
        <f t="shared" si="72"/>
        <v>2383</v>
      </c>
    </row>
    <row r="54" spans="1:16" ht="17.25" customHeight="1" thickBot="1" x14ac:dyDescent="0.35">
      <c r="A54" s="111"/>
      <c r="B54" s="17">
        <v>291631130</v>
      </c>
      <c r="C54" s="16" t="s">
        <v>77</v>
      </c>
      <c r="D54" s="18">
        <v>3</v>
      </c>
      <c r="E54" s="50">
        <f t="shared" si="62"/>
        <v>1162.08</v>
      </c>
      <c r="F54" s="50">
        <f t="shared" si="63"/>
        <v>207.09</v>
      </c>
      <c r="G54" s="50">
        <f t="shared" si="64"/>
        <v>417.93</v>
      </c>
      <c r="H54" s="28">
        <f t="shared" si="65"/>
        <v>1787.1</v>
      </c>
      <c r="J54" s="50">
        <f t="shared" si="66"/>
        <v>9296.64</v>
      </c>
      <c r="K54" s="50">
        <f t="shared" si="67"/>
        <v>1656.72</v>
      </c>
      <c r="L54" s="50">
        <f t="shared" si="68"/>
        <v>3343.44</v>
      </c>
      <c r="M54" s="51">
        <f t="shared" si="69"/>
        <v>14297</v>
      </c>
      <c r="N54" s="50">
        <f t="shared" si="70"/>
        <v>5361</v>
      </c>
      <c r="O54" s="50">
        <f t="shared" si="71"/>
        <v>5361</v>
      </c>
      <c r="P54" s="52">
        <f t="shared" si="72"/>
        <v>3575</v>
      </c>
    </row>
    <row r="55" spans="1:16" ht="17.25" customHeight="1" thickBot="1" x14ac:dyDescent="0.35">
      <c r="A55" s="112"/>
      <c r="B55" s="17">
        <v>305236534</v>
      </c>
      <c r="C55" s="16" t="s">
        <v>78</v>
      </c>
      <c r="D55" s="18">
        <v>3</v>
      </c>
      <c r="E55" s="50">
        <f t="shared" si="62"/>
        <v>1162.08</v>
      </c>
      <c r="F55" s="50">
        <f t="shared" si="63"/>
        <v>207.09</v>
      </c>
      <c r="G55" s="50">
        <f t="shared" si="64"/>
        <v>417.93</v>
      </c>
      <c r="H55" s="28">
        <f t="shared" si="65"/>
        <v>1787.1</v>
      </c>
      <c r="J55" s="50">
        <f t="shared" si="66"/>
        <v>9296.64</v>
      </c>
      <c r="K55" s="50">
        <f t="shared" si="67"/>
        <v>1656.72</v>
      </c>
      <c r="L55" s="50">
        <f t="shared" si="68"/>
        <v>3343.44</v>
      </c>
      <c r="M55" s="51">
        <f t="shared" si="69"/>
        <v>14297</v>
      </c>
      <c r="N55" s="50">
        <f t="shared" si="70"/>
        <v>5361</v>
      </c>
      <c r="O55" s="50">
        <f t="shared" si="71"/>
        <v>5361</v>
      </c>
      <c r="P55" s="52">
        <f t="shared" si="72"/>
        <v>3575</v>
      </c>
    </row>
    <row r="56" spans="1:16" ht="17.25" customHeight="1" thickBot="1" x14ac:dyDescent="0.35">
      <c r="A56" s="113" t="s">
        <v>79</v>
      </c>
      <c r="B56" s="114"/>
      <c r="C56" s="115"/>
      <c r="D56" s="19">
        <v>33</v>
      </c>
      <c r="E56" s="26">
        <f>SUM(E41:E55)</f>
        <v>12782.88</v>
      </c>
      <c r="F56" s="26">
        <f t="shared" ref="F56:P56" si="73">SUM(F41:F55)</f>
        <v>2277.9899999999998</v>
      </c>
      <c r="G56" s="26">
        <f t="shared" si="73"/>
        <v>4597.2299999999996</v>
      </c>
      <c r="H56" s="26">
        <f t="shared" si="73"/>
        <v>19658.099999999999</v>
      </c>
      <c r="I56" s="24"/>
      <c r="J56" s="26">
        <f t="shared" si="73"/>
        <v>102263.03999999999</v>
      </c>
      <c r="K56" s="26">
        <f t="shared" si="73"/>
        <v>18223.919999999998</v>
      </c>
      <c r="L56" s="26">
        <f t="shared" si="73"/>
        <v>36777.839999999997</v>
      </c>
      <c r="M56" s="53">
        <f t="shared" si="73"/>
        <v>157267</v>
      </c>
      <c r="N56" s="54">
        <f t="shared" si="73"/>
        <v>58972</v>
      </c>
      <c r="O56" s="54">
        <f t="shared" si="73"/>
        <v>58972</v>
      </c>
      <c r="P56" s="54">
        <f t="shared" si="73"/>
        <v>39323</v>
      </c>
    </row>
    <row r="57" spans="1:16" ht="17.25" customHeight="1" thickBot="1" x14ac:dyDescent="0.35">
      <c r="A57" s="110" t="s">
        <v>80</v>
      </c>
      <c r="B57" s="17">
        <v>190398583</v>
      </c>
      <c r="C57" s="16" t="s">
        <v>81</v>
      </c>
      <c r="D57" s="18">
        <v>1</v>
      </c>
      <c r="E57" s="50">
        <f>+$D$274*D57</f>
        <v>387.36</v>
      </c>
      <c r="F57" s="50">
        <f>+$D$275*D57</f>
        <v>69.03</v>
      </c>
      <c r="G57" s="50">
        <f>+$D$276*D57</f>
        <v>139.31</v>
      </c>
      <c r="H57" s="28">
        <f t="shared" ref="H57:H58" si="74">SUM(E57:G57)</f>
        <v>595.70000000000005</v>
      </c>
      <c r="J57" s="50">
        <f t="shared" ref="J57:J58" si="75">+E57*8</f>
        <v>3098.88</v>
      </c>
      <c r="K57" s="50">
        <f t="shared" ref="K57:K58" si="76">+F57*8</f>
        <v>552.24</v>
      </c>
      <c r="L57" s="50">
        <f t="shared" ref="L57:L58" si="77">+G57*8</f>
        <v>1114.48</v>
      </c>
      <c r="M57" s="51">
        <f t="shared" ref="M57:M58" si="78">+ROUND(J57+K57+L57,0)</f>
        <v>4766</v>
      </c>
      <c r="N57" s="50">
        <f t="shared" ref="N57:N58" si="79">+ROUND(M57/8*3,0)</f>
        <v>1787</v>
      </c>
      <c r="O57" s="50">
        <f t="shared" ref="O57:O58" si="80">+N57</f>
        <v>1787</v>
      </c>
      <c r="P57" s="52">
        <f t="shared" ref="P57:P58" si="81">+M57-O57-N57</f>
        <v>1192</v>
      </c>
    </row>
    <row r="58" spans="1:16" ht="17.25" customHeight="1" thickBot="1" x14ac:dyDescent="0.35">
      <c r="A58" s="112"/>
      <c r="B58" s="17">
        <v>190398964</v>
      </c>
      <c r="C58" s="16" t="s">
        <v>82</v>
      </c>
      <c r="D58" s="18">
        <v>2</v>
      </c>
      <c r="E58" s="50">
        <f>+$D$274*D58</f>
        <v>774.72</v>
      </c>
      <c r="F58" s="50">
        <f>+$D$275*D58</f>
        <v>138.06</v>
      </c>
      <c r="G58" s="50">
        <f>+$D$276*D58</f>
        <v>278.62</v>
      </c>
      <c r="H58" s="28">
        <f t="shared" si="74"/>
        <v>1191.4000000000001</v>
      </c>
      <c r="J58" s="50">
        <f t="shared" si="75"/>
        <v>6197.76</v>
      </c>
      <c r="K58" s="50">
        <f t="shared" si="76"/>
        <v>1104.48</v>
      </c>
      <c r="L58" s="50">
        <f t="shared" si="77"/>
        <v>2228.96</v>
      </c>
      <c r="M58" s="51">
        <f t="shared" si="78"/>
        <v>9531</v>
      </c>
      <c r="N58" s="50">
        <f t="shared" si="79"/>
        <v>3574</v>
      </c>
      <c r="O58" s="50">
        <f t="shared" si="80"/>
        <v>3574</v>
      </c>
      <c r="P58" s="52">
        <f t="shared" si="81"/>
        <v>2383</v>
      </c>
    </row>
    <row r="59" spans="1:16" ht="17.25" customHeight="1" thickBot="1" x14ac:dyDescent="0.35">
      <c r="A59" s="113" t="s">
        <v>83</v>
      </c>
      <c r="B59" s="114"/>
      <c r="C59" s="115"/>
      <c r="D59" s="19">
        <v>3</v>
      </c>
      <c r="E59" s="26">
        <f>SUM(E57:E58)</f>
        <v>1162.08</v>
      </c>
      <c r="F59" s="26">
        <f t="shared" ref="F59:P59" si="82">SUM(F57:F58)</f>
        <v>207.09</v>
      </c>
      <c r="G59" s="26">
        <f t="shared" si="82"/>
        <v>417.93</v>
      </c>
      <c r="H59" s="26">
        <f t="shared" si="82"/>
        <v>1787.1000000000001</v>
      </c>
      <c r="I59" s="24"/>
      <c r="J59" s="26">
        <f t="shared" si="82"/>
        <v>9296.64</v>
      </c>
      <c r="K59" s="26">
        <f t="shared" si="82"/>
        <v>1656.72</v>
      </c>
      <c r="L59" s="26">
        <f t="shared" si="82"/>
        <v>3343.44</v>
      </c>
      <c r="M59" s="54">
        <f t="shared" si="82"/>
        <v>14297</v>
      </c>
      <c r="N59" s="54">
        <f t="shared" si="82"/>
        <v>5361</v>
      </c>
      <c r="O59" s="54">
        <f t="shared" si="82"/>
        <v>5361</v>
      </c>
      <c r="P59" s="54">
        <f t="shared" si="82"/>
        <v>3575</v>
      </c>
    </row>
    <row r="60" spans="1:16" ht="17.25" customHeight="1" thickBot="1" x14ac:dyDescent="0.35">
      <c r="A60" s="110" t="s">
        <v>84</v>
      </c>
      <c r="B60" s="17">
        <v>191018151</v>
      </c>
      <c r="C60" s="16" t="s">
        <v>85</v>
      </c>
      <c r="D60" s="18">
        <v>2</v>
      </c>
      <c r="E60" s="50">
        <f>+$D$274*D60</f>
        <v>774.72</v>
      </c>
      <c r="F60" s="50">
        <f>+$D$275*D60</f>
        <v>138.06</v>
      </c>
      <c r="G60" s="50">
        <f>+$D$276*D60</f>
        <v>278.62</v>
      </c>
      <c r="H60" s="28">
        <f t="shared" ref="H60:H63" si="83">SUM(E60:G60)</f>
        <v>1191.4000000000001</v>
      </c>
      <c r="J60" s="50">
        <f t="shared" ref="J60:J63" si="84">+E60*8</f>
        <v>6197.76</v>
      </c>
      <c r="K60" s="50">
        <f t="shared" ref="K60:K63" si="85">+F60*8</f>
        <v>1104.48</v>
      </c>
      <c r="L60" s="50">
        <f t="shared" ref="L60:L63" si="86">+G60*8</f>
        <v>2228.96</v>
      </c>
      <c r="M60" s="51">
        <f t="shared" ref="M60:M63" si="87">+ROUND(J60+K60+L60,0)</f>
        <v>9531</v>
      </c>
      <c r="N60" s="50">
        <f t="shared" ref="N60:N63" si="88">+ROUND(M60/8*3,0)</f>
        <v>3574</v>
      </c>
      <c r="O60" s="50">
        <f t="shared" ref="O60:O63" si="89">+N60</f>
        <v>3574</v>
      </c>
      <c r="P60" s="52">
        <f t="shared" ref="P60:P63" si="90">+M60-O60-N60</f>
        <v>2383</v>
      </c>
    </row>
    <row r="61" spans="1:16" ht="17.25" customHeight="1" thickBot="1" x14ac:dyDescent="0.35">
      <c r="A61" s="111"/>
      <c r="B61" s="17">
        <v>191018532</v>
      </c>
      <c r="C61" s="16" t="s">
        <v>86</v>
      </c>
      <c r="D61" s="18">
        <v>3</v>
      </c>
      <c r="E61" s="50">
        <f>+$D$274*D61</f>
        <v>1162.08</v>
      </c>
      <c r="F61" s="50">
        <f>+$D$275*D61</f>
        <v>207.09</v>
      </c>
      <c r="G61" s="50">
        <f>+$D$276*D61</f>
        <v>417.93</v>
      </c>
      <c r="H61" s="28">
        <f t="shared" si="83"/>
        <v>1787.1</v>
      </c>
      <c r="J61" s="50">
        <f t="shared" si="84"/>
        <v>9296.64</v>
      </c>
      <c r="K61" s="50">
        <f t="shared" si="85"/>
        <v>1656.72</v>
      </c>
      <c r="L61" s="50">
        <f t="shared" si="86"/>
        <v>3343.44</v>
      </c>
      <c r="M61" s="51">
        <f t="shared" si="87"/>
        <v>14297</v>
      </c>
      <c r="N61" s="50">
        <f t="shared" si="88"/>
        <v>5361</v>
      </c>
      <c r="O61" s="50">
        <f t="shared" si="89"/>
        <v>5361</v>
      </c>
      <c r="P61" s="52">
        <f t="shared" si="90"/>
        <v>3575</v>
      </c>
    </row>
    <row r="62" spans="1:16" ht="17.25" customHeight="1" thickBot="1" x14ac:dyDescent="0.35">
      <c r="A62" s="111"/>
      <c r="B62" s="17">
        <v>191018685</v>
      </c>
      <c r="C62" s="16" t="s">
        <v>87</v>
      </c>
      <c r="D62" s="18">
        <v>5</v>
      </c>
      <c r="E62" s="50">
        <f>+$D$274*D62</f>
        <v>1936.8000000000002</v>
      </c>
      <c r="F62" s="50">
        <f>+$D$275*D62</f>
        <v>345.15</v>
      </c>
      <c r="G62" s="50">
        <f>+$D$276*D62</f>
        <v>696.55</v>
      </c>
      <c r="H62" s="28">
        <f t="shared" si="83"/>
        <v>2978.5</v>
      </c>
      <c r="J62" s="50">
        <f t="shared" si="84"/>
        <v>15494.400000000001</v>
      </c>
      <c r="K62" s="50">
        <f t="shared" si="85"/>
        <v>2761.2</v>
      </c>
      <c r="L62" s="50">
        <f t="shared" si="86"/>
        <v>5572.4</v>
      </c>
      <c r="M62" s="51">
        <f t="shared" si="87"/>
        <v>23828</v>
      </c>
      <c r="N62" s="50">
        <f t="shared" si="88"/>
        <v>8936</v>
      </c>
      <c r="O62" s="50">
        <f t="shared" si="89"/>
        <v>8936</v>
      </c>
      <c r="P62" s="52">
        <f t="shared" si="90"/>
        <v>5956</v>
      </c>
    </row>
    <row r="63" spans="1:16" ht="17.25" customHeight="1" thickBot="1" x14ac:dyDescent="0.35">
      <c r="A63" s="111"/>
      <c r="B63" s="17">
        <v>291018490</v>
      </c>
      <c r="C63" s="16" t="s">
        <v>88</v>
      </c>
      <c r="D63" s="18">
        <v>2</v>
      </c>
      <c r="E63" s="50">
        <f>+$D$274*D63</f>
        <v>774.72</v>
      </c>
      <c r="F63" s="50">
        <f>+$D$275*D63</f>
        <v>138.06</v>
      </c>
      <c r="G63" s="50">
        <f>+$D$276*D63</f>
        <v>278.62</v>
      </c>
      <c r="H63" s="28">
        <f t="shared" si="83"/>
        <v>1191.4000000000001</v>
      </c>
      <c r="J63" s="50">
        <f t="shared" si="84"/>
        <v>6197.76</v>
      </c>
      <c r="K63" s="50">
        <f t="shared" si="85"/>
        <v>1104.48</v>
      </c>
      <c r="L63" s="50">
        <f t="shared" si="86"/>
        <v>2228.96</v>
      </c>
      <c r="M63" s="51">
        <f t="shared" si="87"/>
        <v>9531</v>
      </c>
      <c r="N63" s="50">
        <f t="shared" si="88"/>
        <v>3574</v>
      </c>
      <c r="O63" s="50">
        <f t="shared" si="89"/>
        <v>3574</v>
      </c>
      <c r="P63" s="52">
        <f t="shared" si="90"/>
        <v>2383</v>
      </c>
    </row>
    <row r="64" spans="1:16" ht="17.25" customHeight="1" thickBot="1" x14ac:dyDescent="0.35">
      <c r="A64" s="113" t="s">
        <v>89</v>
      </c>
      <c r="B64" s="114"/>
      <c r="C64" s="115"/>
      <c r="D64" s="19">
        <v>12</v>
      </c>
      <c r="E64" s="26">
        <f>SUM(E60:E63)</f>
        <v>4648.3200000000006</v>
      </c>
      <c r="F64" s="26">
        <f>SUM(F60:F63)</f>
        <v>828.3599999999999</v>
      </c>
      <c r="G64" s="26">
        <f>SUM(G60:G63)</f>
        <v>1671.7199999999998</v>
      </c>
      <c r="H64" s="26">
        <f>SUM(H60:H63)</f>
        <v>7148.4</v>
      </c>
      <c r="I64" s="24"/>
      <c r="J64" s="26">
        <f t="shared" ref="J64:P64" si="91">SUM(J60:J63)</f>
        <v>37186.560000000005</v>
      </c>
      <c r="K64" s="26">
        <f t="shared" si="91"/>
        <v>6626.8799999999992</v>
      </c>
      <c r="L64" s="26">
        <f t="shared" si="91"/>
        <v>13373.759999999998</v>
      </c>
      <c r="M64" s="54">
        <f t="shared" si="91"/>
        <v>57187</v>
      </c>
      <c r="N64" s="54">
        <f t="shared" si="91"/>
        <v>21445</v>
      </c>
      <c r="O64" s="54">
        <f t="shared" si="91"/>
        <v>21445</v>
      </c>
      <c r="P64" s="54">
        <f t="shared" si="91"/>
        <v>14297</v>
      </c>
    </row>
    <row r="65" spans="1:16" ht="17.25" customHeight="1" thickBot="1" x14ac:dyDescent="0.35">
      <c r="A65" s="110" t="s">
        <v>90</v>
      </c>
      <c r="B65" s="17">
        <v>190091812</v>
      </c>
      <c r="C65" s="16" t="s">
        <v>91</v>
      </c>
      <c r="D65" s="18">
        <v>2</v>
      </c>
      <c r="E65" s="50">
        <f t="shared" ref="E65:E71" si="92">+$D$274*D65</f>
        <v>774.72</v>
      </c>
      <c r="F65" s="50">
        <f t="shared" ref="F65:F71" si="93">+$D$275*D65</f>
        <v>138.06</v>
      </c>
      <c r="G65" s="50">
        <f t="shared" ref="G65:G71" si="94">+$D$276*D65</f>
        <v>278.62</v>
      </c>
      <c r="H65" s="28">
        <f t="shared" ref="H65:H71" si="95">SUM(E65:G65)</f>
        <v>1191.4000000000001</v>
      </c>
      <c r="J65" s="50">
        <f t="shared" ref="J65:J71" si="96">+E65*8</f>
        <v>6197.76</v>
      </c>
      <c r="K65" s="50">
        <f t="shared" ref="K65:K71" si="97">+F65*8</f>
        <v>1104.48</v>
      </c>
      <c r="L65" s="50">
        <f t="shared" ref="L65:L71" si="98">+G65*8</f>
        <v>2228.96</v>
      </c>
      <c r="M65" s="51">
        <f t="shared" ref="M65:M71" si="99">+ROUND(J65+K65+L65,0)</f>
        <v>9531</v>
      </c>
      <c r="N65" s="50">
        <f t="shared" ref="N65:N71" si="100">+ROUND(M65/8*3,0)</f>
        <v>3574</v>
      </c>
      <c r="O65" s="50">
        <f t="shared" ref="O65:O71" si="101">+N65</f>
        <v>3574</v>
      </c>
      <c r="P65" s="52">
        <f t="shared" ref="P65:P71" si="102">+M65-O65-N65</f>
        <v>2383</v>
      </c>
    </row>
    <row r="66" spans="1:16" ht="17.25" customHeight="1" thickBot="1" x14ac:dyDescent="0.35">
      <c r="A66" s="111"/>
      <c r="B66" s="17">
        <v>190092729</v>
      </c>
      <c r="C66" s="16" t="s">
        <v>92</v>
      </c>
      <c r="D66" s="18">
        <v>1</v>
      </c>
      <c r="E66" s="50">
        <f t="shared" si="92"/>
        <v>387.36</v>
      </c>
      <c r="F66" s="50">
        <f t="shared" si="93"/>
        <v>69.03</v>
      </c>
      <c r="G66" s="50">
        <f t="shared" si="94"/>
        <v>139.31</v>
      </c>
      <c r="H66" s="28">
        <f t="shared" si="95"/>
        <v>595.70000000000005</v>
      </c>
      <c r="J66" s="50">
        <f t="shared" si="96"/>
        <v>3098.88</v>
      </c>
      <c r="K66" s="50">
        <f t="shared" si="97"/>
        <v>552.24</v>
      </c>
      <c r="L66" s="50">
        <f t="shared" si="98"/>
        <v>1114.48</v>
      </c>
      <c r="M66" s="51">
        <f t="shared" si="99"/>
        <v>4766</v>
      </c>
      <c r="N66" s="50">
        <f t="shared" si="100"/>
        <v>1787</v>
      </c>
      <c r="O66" s="50">
        <f t="shared" si="101"/>
        <v>1787</v>
      </c>
      <c r="P66" s="52">
        <f t="shared" si="102"/>
        <v>1192</v>
      </c>
    </row>
    <row r="67" spans="1:16" ht="17.25" customHeight="1" thickBot="1" x14ac:dyDescent="0.35">
      <c r="A67" s="111"/>
      <c r="B67" s="17">
        <v>190093592</v>
      </c>
      <c r="C67" s="16" t="s">
        <v>93</v>
      </c>
      <c r="D67" s="18">
        <v>1</v>
      </c>
      <c r="E67" s="50">
        <f t="shared" si="92"/>
        <v>387.36</v>
      </c>
      <c r="F67" s="50">
        <f t="shared" si="93"/>
        <v>69.03</v>
      </c>
      <c r="G67" s="50">
        <f t="shared" si="94"/>
        <v>139.31</v>
      </c>
      <c r="H67" s="28">
        <f t="shared" si="95"/>
        <v>595.70000000000005</v>
      </c>
      <c r="J67" s="50">
        <f t="shared" si="96"/>
        <v>3098.88</v>
      </c>
      <c r="K67" s="50">
        <f t="shared" si="97"/>
        <v>552.24</v>
      </c>
      <c r="L67" s="50">
        <f t="shared" si="98"/>
        <v>1114.48</v>
      </c>
      <c r="M67" s="51">
        <f t="shared" si="99"/>
        <v>4766</v>
      </c>
      <c r="N67" s="50">
        <f t="shared" si="100"/>
        <v>1787</v>
      </c>
      <c r="O67" s="50">
        <f t="shared" si="101"/>
        <v>1787</v>
      </c>
      <c r="P67" s="52">
        <f t="shared" si="102"/>
        <v>1192</v>
      </c>
    </row>
    <row r="68" spans="1:16" ht="17.25" customHeight="1" thickBot="1" x14ac:dyDescent="0.35">
      <c r="A68" s="111"/>
      <c r="B68" s="17">
        <v>190093788</v>
      </c>
      <c r="C68" s="16" t="s">
        <v>94</v>
      </c>
      <c r="D68" s="18">
        <v>1</v>
      </c>
      <c r="E68" s="50">
        <f t="shared" si="92"/>
        <v>387.36</v>
      </c>
      <c r="F68" s="50">
        <f t="shared" si="93"/>
        <v>69.03</v>
      </c>
      <c r="G68" s="50">
        <f t="shared" si="94"/>
        <v>139.31</v>
      </c>
      <c r="H68" s="28">
        <f t="shared" si="95"/>
        <v>595.70000000000005</v>
      </c>
      <c r="J68" s="50">
        <f t="shared" si="96"/>
        <v>3098.88</v>
      </c>
      <c r="K68" s="50">
        <f t="shared" si="97"/>
        <v>552.24</v>
      </c>
      <c r="L68" s="50">
        <f t="shared" si="98"/>
        <v>1114.48</v>
      </c>
      <c r="M68" s="51">
        <f t="shared" si="99"/>
        <v>4766</v>
      </c>
      <c r="N68" s="50">
        <f t="shared" si="100"/>
        <v>1787</v>
      </c>
      <c r="O68" s="50">
        <f t="shared" si="101"/>
        <v>1787</v>
      </c>
      <c r="P68" s="52">
        <f t="shared" si="102"/>
        <v>1192</v>
      </c>
    </row>
    <row r="69" spans="1:16" ht="17.25" customHeight="1" thickBot="1" x14ac:dyDescent="0.35">
      <c r="A69" s="111"/>
      <c r="B69" s="17">
        <v>190094160</v>
      </c>
      <c r="C69" s="16" t="s">
        <v>95</v>
      </c>
      <c r="D69" s="18">
        <v>1</v>
      </c>
      <c r="E69" s="50">
        <f t="shared" si="92"/>
        <v>387.36</v>
      </c>
      <c r="F69" s="50">
        <f t="shared" si="93"/>
        <v>69.03</v>
      </c>
      <c r="G69" s="50">
        <f t="shared" si="94"/>
        <v>139.31</v>
      </c>
      <c r="H69" s="28">
        <f t="shared" si="95"/>
        <v>595.70000000000005</v>
      </c>
      <c r="J69" s="50">
        <f t="shared" si="96"/>
        <v>3098.88</v>
      </c>
      <c r="K69" s="50">
        <f t="shared" si="97"/>
        <v>552.24</v>
      </c>
      <c r="L69" s="50">
        <f t="shared" si="98"/>
        <v>1114.48</v>
      </c>
      <c r="M69" s="51">
        <f t="shared" si="99"/>
        <v>4766</v>
      </c>
      <c r="N69" s="50">
        <f t="shared" si="100"/>
        <v>1787</v>
      </c>
      <c r="O69" s="50">
        <f t="shared" si="101"/>
        <v>1787</v>
      </c>
      <c r="P69" s="52">
        <f t="shared" si="102"/>
        <v>1192</v>
      </c>
    </row>
    <row r="70" spans="1:16" ht="17.25" customHeight="1" thickBot="1" x14ac:dyDescent="0.35">
      <c r="A70" s="111"/>
      <c r="B70" s="17">
        <v>190113212</v>
      </c>
      <c r="C70" s="16" t="s">
        <v>96</v>
      </c>
      <c r="D70" s="18">
        <v>6</v>
      </c>
      <c r="E70" s="50">
        <f t="shared" si="92"/>
        <v>2324.16</v>
      </c>
      <c r="F70" s="50">
        <f t="shared" si="93"/>
        <v>414.18</v>
      </c>
      <c r="G70" s="50">
        <f t="shared" si="94"/>
        <v>835.86</v>
      </c>
      <c r="H70" s="28">
        <f t="shared" si="95"/>
        <v>3574.2</v>
      </c>
      <c r="J70" s="50">
        <f t="shared" si="96"/>
        <v>18593.28</v>
      </c>
      <c r="K70" s="50">
        <f t="shared" si="97"/>
        <v>3313.44</v>
      </c>
      <c r="L70" s="50">
        <f t="shared" si="98"/>
        <v>6686.88</v>
      </c>
      <c r="M70" s="51">
        <f t="shared" si="99"/>
        <v>28594</v>
      </c>
      <c r="N70" s="50">
        <f t="shared" si="100"/>
        <v>10723</v>
      </c>
      <c r="O70" s="50">
        <f t="shared" si="101"/>
        <v>10723</v>
      </c>
      <c r="P70" s="52">
        <f t="shared" si="102"/>
        <v>7148</v>
      </c>
    </row>
    <row r="71" spans="1:16" ht="17.25" customHeight="1" thickBot="1" x14ac:dyDescent="0.35">
      <c r="A71" s="112"/>
      <c r="B71" s="17">
        <v>190113365</v>
      </c>
      <c r="C71" s="16" t="s">
        <v>97</v>
      </c>
      <c r="D71" s="18">
        <v>19</v>
      </c>
      <c r="E71" s="50">
        <f t="shared" si="92"/>
        <v>7359.84</v>
      </c>
      <c r="F71" s="50">
        <f t="shared" si="93"/>
        <v>1311.57</v>
      </c>
      <c r="G71" s="50">
        <f t="shared" si="94"/>
        <v>2646.89</v>
      </c>
      <c r="H71" s="28">
        <f t="shared" si="95"/>
        <v>11318.3</v>
      </c>
      <c r="J71" s="50">
        <f t="shared" si="96"/>
        <v>58878.720000000001</v>
      </c>
      <c r="K71" s="50">
        <f t="shared" si="97"/>
        <v>10492.56</v>
      </c>
      <c r="L71" s="50">
        <f t="shared" si="98"/>
        <v>21175.119999999999</v>
      </c>
      <c r="M71" s="51">
        <f t="shared" si="99"/>
        <v>90546</v>
      </c>
      <c r="N71" s="50">
        <f t="shared" si="100"/>
        <v>33955</v>
      </c>
      <c r="O71" s="50">
        <f t="shared" si="101"/>
        <v>33955</v>
      </c>
      <c r="P71" s="52">
        <f t="shared" si="102"/>
        <v>22636</v>
      </c>
    </row>
    <row r="72" spans="1:16" ht="17.25" customHeight="1" thickBot="1" x14ac:dyDescent="0.35">
      <c r="A72" s="113" t="s">
        <v>98</v>
      </c>
      <c r="B72" s="114"/>
      <c r="C72" s="115"/>
      <c r="D72" s="19">
        <v>31</v>
      </c>
      <c r="E72" s="26">
        <f>SUM(E65:E71)</f>
        <v>12008.16</v>
      </c>
      <c r="F72" s="26">
        <f t="shared" ref="F72:P72" si="103">SUM(F65:F71)</f>
        <v>2139.9299999999998</v>
      </c>
      <c r="G72" s="26">
        <f t="shared" si="103"/>
        <v>4318.6099999999997</v>
      </c>
      <c r="H72" s="26">
        <f t="shared" si="103"/>
        <v>18466.699999999997</v>
      </c>
      <c r="I72" s="24"/>
      <c r="J72" s="26">
        <f t="shared" si="103"/>
        <v>96065.279999999999</v>
      </c>
      <c r="K72" s="26">
        <f t="shared" si="103"/>
        <v>17119.439999999999</v>
      </c>
      <c r="L72" s="26">
        <f t="shared" si="103"/>
        <v>34548.879999999997</v>
      </c>
      <c r="M72" s="54">
        <f t="shared" si="103"/>
        <v>147735</v>
      </c>
      <c r="N72" s="54">
        <f t="shared" si="103"/>
        <v>55400</v>
      </c>
      <c r="O72" s="54">
        <f t="shared" si="103"/>
        <v>55400</v>
      </c>
      <c r="P72" s="54">
        <f t="shared" si="103"/>
        <v>36935</v>
      </c>
    </row>
    <row r="73" spans="1:16" ht="17.25" customHeight="1" thickBot="1" x14ac:dyDescent="0.35">
      <c r="A73" s="110" t="s">
        <v>99</v>
      </c>
      <c r="B73" s="17">
        <v>190425735</v>
      </c>
      <c r="C73" s="16" t="s">
        <v>412</v>
      </c>
      <c r="D73" s="18">
        <v>1</v>
      </c>
      <c r="E73" s="50">
        <f t="shared" ref="E73:E86" si="104">+$D$274*D73</f>
        <v>387.36</v>
      </c>
      <c r="F73" s="50">
        <f t="shared" ref="F73:F86" si="105">+$D$275*D73</f>
        <v>69.03</v>
      </c>
      <c r="G73" s="50">
        <f t="shared" ref="G73:G86" si="106">+$D$276*D73</f>
        <v>139.31</v>
      </c>
      <c r="H73" s="28">
        <f t="shared" ref="H73:H82" si="107">SUM(E73:G73)</f>
        <v>595.70000000000005</v>
      </c>
      <c r="J73" s="50">
        <f t="shared" ref="J73:J82" si="108">+E73*8</f>
        <v>3098.88</v>
      </c>
      <c r="K73" s="50">
        <f t="shared" ref="K73:K82" si="109">+F73*8</f>
        <v>552.24</v>
      </c>
      <c r="L73" s="50">
        <f t="shared" ref="L73:L82" si="110">+G73*8</f>
        <v>1114.48</v>
      </c>
      <c r="M73" s="51">
        <f t="shared" ref="M73:M82" si="111">+ROUND(J73+K73+L73,0)</f>
        <v>4766</v>
      </c>
      <c r="N73" s="50">
        <f t="shared" ref="N73:N82" si="112">+ROUND(M73/8*3,0)</f>
        <v>1787</v>
      </c>
      <c r="O73" s="50">
        <f t="shared" ref="O73:O82" si="113">+N73</f>
        <v>1787</v>
      </c>
      <c r="P73" s="52">
        <f t="shared" ref="P73:P82" si="114">+M73-O73-N73</f>
        <v>1192</v>
      </c>
    </row>
    <row r="74" spans="1:16" ht="17.25" customHeight="1" thickBot="1" x14ac:dyDescent="0.35">
      <c r="A74" s="111"/>
      <c r="B74" s="17">
        <v>190428083</v>
      </c>
      <c r="C74" s="16" t="s">
        <v>100</v>
      </c>
      <c r="D74" s="18">
        <v>1</v>
      </c>
      <c r="E74" s="50">
        <f t="shared" si="104"/>
        <v>387.36</v>
      </c>
      <c r="F74" s="50">
        <f t="shared" si="105"/>
        <v>69.03</v>
      </c>
      <c r="G74" s="50">
        <f t="shared" si="106"/>
        <v>139.31</v>
      </c>
      <c r="H74" s="28">
        <f t="shared" si="107"/>
        <v>595.70000000000005</v>
      </c>
      <c r="J74" s="50">
        <f t="shared" si="108"/>
        <v>3098.88</v>
      </c>
      <c r="K74" s="50">
        <f t="shared" si="109"/>
        <v>552.24</v>
      </c>
      <c r="L74" s="50">
        <f t="shared" si="110"/>
        <v>1114.48</v>
      </c>
      <c r="M74" s="51">
        <f t="shared" si="111"/>
        <v>4766</v>
      </c>
      <c r="N74" s="50">
        <f t="shared" si="112"/>
        <v>1787</v>
      </c>
      <c r="O74" s="50">
        <f t="shared" si="113"/>
        <v>1787</v>
      </c>
      <c r="P74" s="52">
        <f t="shared" si="114"/>
        <v>1192</v>
      </c>
    </row>
    <row r="75" spans="1:16" ht="17.25" customHeight="1" thickBot="1" x14ac:dyDescent="0.35">
      <c r="A75" s="111"/>
      <c r="B75" s="17">
        <v>190428845</v>
      </c>
      <c r="C75" s="16" t="s">
        <v>413</v>
      </c>
      <c r="D75" s="18">
        <v>1</v>
      </c>
      <c r="E75" s="50">
        <f t="shared" si="104"/>
        <v>387.36</v>
      </c>
      <c r="F75" s="50">
        <f t="shared" si="105"/>
        <v>69.03</v>
      </c>
      <c r="G75" s="50">
        <f t="shared" si="106"/>
        <v>139.31</v>
      </c>
      <c r="H75" s="28">
        <f t="shared" si="107"/>
        <v>595.70000000000005</v>
      </c>
      <c r="J75" s="50">
        <f t="shared" si="108"/>
        <v>3098.88</v>
      </c>
      <c r="K75" s="50">
        <f t="shared" si="109"/>
        <v>552.24</v>
      </c>
      <c r="L75" s="50">
        <f t="shared" si="110"/>
        <v>1114.48</v>
      </c>
      <c r="M75" s="51">
        <f t="shared" si="111"/>
        <v>4766</v>
      </c>
      <c r="N75" s="50">
        <f t="shared" si="112"/>
        <v>1787</v>
      </c>
      <c r="O75" s="50">
        <f t="shared" si="113"/>
        <v>1787</v>
      </c>
      <c r="P75" s="52">
        <f t="shared" si="114"/>
        <v>1192</v>
      </c>
    </row>
    <row r="76" spans="1:16" ht="17.25" customHeight="1" thickBot="1" x14ac:dyDescent="0.35">
      <c r="A76" s="111"/>
      <c r="B76" s="17">
        <v>190432886</v>
      </c>
      <c r="C76" s="16" t="s">
        <v>101</v>
      </c>
      <c r="D76" s="18">
        <v>2</v>
      </c>
      <c r="E76" s="50">
        <f t="shared" si="104"/>
        <v>774.72</v>
      </c>
      <c r="F76" s="50">
        <f t="shared" si="105"/>
        <v>138.06</v>
      </c>
      <c r="G76" s="50">
        <f t="shared" si="106"/>
        <v>278.62</v>
      </c>
      <c r="H76" s="28">
        <f t="shared" si="107"/>
        <v>1191.4000000000001</v>
      </c>
      <c r="J76" s="50">
        <f t="shared" si="108"/>
        <v>6197.76</v>
      </c>
      <c r="K76" s="50">
        <f t="shared" si="109"/>
        <v>1104.48</v>
      </c>
      <c r="L76" s="50">
        <f t="shared" si="110"/>
        <v>2228.96</v>
      </c>
      <c r="M76" s="51">
        <f t="shared" si="111"/>
        <v>9531</v>
      </c>
      <c r="N76" s="50">
        <f t="shared" si="112"/>
        <v>3574</v>
      </c>
      <c r="O76" s="50">
        <f t="shared" si="113"/>
        <v>3574</v>
      </c>
      <c r="P76" s="52">
        <f t="shared" si="114"/>
        <v>2383</v>
      </c>
    </row>
    <row r="77" spans="1:16" ht="17.25" customHeight="1" thickBot="1" x14ac:dyDescent="0.35">
      <c r="A77" s="111"/>
      <c r="B77" s="17">
        <v>190433792</v>
      </c>
      <c r="C77" s="16" t="s">
        <v>414</v>
      </c>
      <c r="D77" s="18">
        <v>2</v>
      </c>
      <c r="E77" s="50">
        <f t="shared" si="104"/>
        <v>774.72</v>
      </c>
      <c r="F77" s="50">
        <f t="shared" si="105"/>
        <v>138.06</v>
      </c>
      <c r="G77" s="50">
        <f t="shared" si="106"/>
        <v>278.62</v>
      </c>
      <c r="H77" s="28">
        <f t="shared" si="107"/>
        <v>1191.4000000000001</v>
      </c>
      <c r="J77" s="50">
        <f t="shared" si="108"/>
        <v>6197.76</v>
      </c>
      <c r="K77" s="50">
        <f t="shared" si="109"/>
        <v>1104.48</v>
      </c>
      <c r="L77" s="50">
        <f t="shared" si="110"/>
        <v>2228.96</v>
      </c>
      <c r="M77" s="51">
        <f t="shared" si="111"/>
        <v>9531</v>
      </c>
      <c r="N77" s="50">
        <f t="shared" si="112"/>
        <v>3574</v>
      </c>
      <c r="O77" s="50">
        <f t="shared" si="113"/>
        <v>3574</v>
      </c>
      <c r="P77" s="52">
        <f t="shared" si="114"/>
        <v>2383</v>
      </c>
    </row>
    <row r="78" spans="1:16" ht="17.25" customHeight="1" thickBot="1" x14ac:dyDescent="0.35">
      <c r="A78" s="111"/>
      <c r="B78" s="17">
        <v>190434360</v>
      </c>
      <c r="C78" s="16" t="s">
        <v>415</v>
      </c>
      <c r="D78" s="18">
        <v>2</v>
      </c>
      <c r="E78" s="50">
        <f t="shared" si="104"/>
        <v>774.72</v>
      </c>
      <c r="F78" s="50">
        <f t="shared" si="105"/>
        <v>138.06</v>
      </c>
      <c r="G78" s="50">
        <f t="shared" si="106"/>
        <v>278.62</v>
      </c>
      <c r="H78" s="28">
        <f t="shared" si="107"/>
        <v>1191.4000000000001</v>
      </c>
      <c r="J78" s="50">
        <f t="shared" si="108"/>
        <v>6197.76</v>
      </c>
      <c r="K78" s="50">
        <f t="shared" si="109"/>
        <v>1104.48</v>
      </c>
      <c r="L78" s="50">
        <f t="shared" si="110"/>
        <v>2228.96</v>
      </c>
      <c r="M78" s="51">
        <f t="shared" si="111"/>
        <v>9531</v>
      </c>
      <c r="N78" s="50">
        <f t="shared" si="112"/>
        <v>3574</v>
      </c>
      <c r="O78" s="50">
        <f t="shared" si="113"/>
        <v>3574</v>
      </c>
      <c r="P78" s="52">
        <f t="shared" si="114"/>
        <v>2383</v>
      </c>
    </row>
    <row r="79" spans="1:16" ht="17.25" customHeight="1" thickBot="1" x14ac:dyDescent="0.35">
      <c r="A79" s="111"/>
      <c r="B79" s="17">
        <v>190434937</v>
      </c>
      <c r="C79" s="16" t="s">
        <v>102</v>
      </c>
      <c r="D79" s="18">
        <v>1</v>
      </c>
      <c r="E79" s="50">
        <f t="shared" si="104"/>
        <v>387.36</v>
      </c>
      <c r="F79" s="50">
        <f t="shared" si="105"/>
        <v>69.03</v>
      </c>
      <c r="G79" s="50">
        <f t="shared" si="106"/>
        <v>139.31</v>
      </c>
      <c r="H79" s="28">
        <f t="shared" si="107"/>
        <v>595.70000000000005</v>
      </c>
      <c r="J79" s="50">
        <f t="shared" si="108"/>
        <v>3098.88</v>
      </c>
      <c r="K79" s="50">
        <f t="shared" si="109"/>
        <v>552.24</v>
      </c>
      <c r="L79" s="50">
        <f t="shared" si="110"/>
        <v>1114.48</v>
      </c>
      <c r="M79" s="51">
        <f t="shared" si="111"/>
        <v>4766</v>
      </c>
      <c r="N79" s="50">
        <f t="shared" si="112"/>
        <v>1787</v>
      </c>
      <c r="O79" s="50">
        <f t="shared" si="113"/>
        <v>1787</v>
      </c>
      <c r="P79" s="52">
        <f t="shared" si="114"/>
        <v>1192</v>
      </c>
    </row>
    <row r="80" spans="1:16" ht="17.25" customHeight="1" thickBot="1" x14ac:dyDescent="0.35">
      <c r="A80" s="112"/>
      <c r="B80" s="17">
        <v>190435081</v>
      </c>
      <c r="C80" s="16" t="s">
        <v>416</v>
      </c>
      <c r="D80" s="18">
        <v>4</v>
      </c>
      <c r="E80" s="50">
        <f t="shared" si="104"/>
        <v>1549.44</v>
      </c>
      <c r="F80" s="50">
        <f t="shared" si="105"/>
        <v>276.12</v>
      </c>
      <c r="G80" s="50">
        <f t="shared" si="106"/>
        <v>557.24</v>
      </c>
      <c r="H80" s="28">
        <f t="shared" si="107"/>
        <v>2382.8000000000002</v>
      </c>
      <c r="J80" s="50">
        <f t="shared" si="108"/>
        <v>12395.52</v>
      </c>
      <c r="K80" s="50">
        <f t="shared" si="109"/>
        <v>2208.96</v>
      </c>
      <c r="L80" s="50">
        <f t="shared" si="110"/>
        <v>4457.92</v>
      </c>
      <c r="M80" s="51">
        <f t="shared" si="111"/>
        <v>19062</v>
      </c>
      <c r="N80" s="50">
        <f t="shared" si="112"/>
        <v>7148</v>
      </c>
      <c r="O80" s="50">
        <f t="shared" si="113"/>
        <v>7148</v>
      </c>
      <c r="P80" s="52">
        <f t="shared" si="114"/>
        <v>4766</v>
      </c>
    </row>
    <row r="81" spans="1:16" ht="17.25" customHeight="1" thickBot="1" x14ac:dyDescent="0.35">
      <c r="A81" s="39"/>
      <c r="B81" s="40">
        <v>190436183</v>
      </c>
      <c r="C81" s="41" t="s">
        <v>103</v>
      </c>
      <c r="D81" s="18">
        <v>1</v>
      </c>
      <c r="E81" s="50">
        <f t="shared" si="104"/>
        <v>387.36</v>
      </c>
      <c r="F81" s="50">
        <f t="shared" si="105"/>
        <v>69.03</v>
      </c>
      <c r="G81" s="50">
        <f t="shared" si="106"/>
        <v>139.31</v>
      </c>
      <c r="H81" s="28">
        <f t="shared" si="107"/>
        <v>595.70000000000005</v>
      </c>
      <c r="J81" s="50">
        <f t="shared" si="108"/>
        <v>3098.88</v>
      </c>
      <c r="K81" s="50">
        <f t="shared" si="109"/>
        <v>552.24</v>
      </c>
      <c r="L81" s="50">
        <f t="shared" si="110"/>
        <v>1114.48</v>
      </c>
      <c r="M81" s="51">
        <f t="shared" si="111"/>
        <v>4766</v>
      </c>
      <c r="N81" s="50">
        <f t="shared" si="112"/>
        <v>1787</v>
      </c>
      <c r="O81" s="50">
        <f t="shared" si="113"/>
        <v>1787</v>
      </c>
      <c r="P81" s="52">
        <f t="shared" si="114"/>
        <v>1192</v>
      </c>
    </row>
    <row r="82" spans="1:16" ht="17.25" customHeight="1" thickBot="1" x14ac:dyDescent="0.35">
      <c r="A82" s="39"/>
      <c r="B82" s="40">
        <v>190436379</v>
      </c>
      <c r="C82" s="41" t="s">
        <v>417</v>
      </c>
      <c r="D82" s="18">
        <v>1</v>
      </c>
      <c r="E82" s="50">
        <f t="shared" si="104"/>
        <v>387.36</v>
      </c>
      <c r="F82" s="50">
        <f t="shared" si="105"/>
        <v>69.03</v>
      </c>
      <c r="G82" s="50">
        <f t="shared" si="106"/>
        <v>139.31</v>
      </c>
      <c r="H82" s="28">
        <f t="shared" si="107"/>
        <v>595.70000000000005</v>
      </c>
      <c r="J82" s="50">
        <f t="shared" si="108"/>
        <v>3098.88</v>
      </c>
      <c r="K82" s="50">
        <f t="shared" si="109"/>
        <v>552.24</v>
      </c>
      <c r="L82" s="50">
        <f t="shared" si="110"/>
        <v>1114.48</v>
      </c>
      <c r="M82" s="51">
        <f t="shared" si="111"/>
        <v>4766</v>
      </c>
      <c r="N82" s="50">
        <f t="shared" si="112"/>
        <v>1787</v>
      </c>
      <c r="O82" s="50">
        <f t="shared" si="113"/>
        <v>1787</v>
      </c>
      <c r="P82" s="52">
        <f t="shared" si="114"/>
        <v>1192</v>
      </c>
    </row>
    <row r="83" spans="1:16" ht="17.25" customHeight="1" thickBot="1" x14ac:dyDescent="0.35">
      <c r="A83" s="39"/>
      <c r="B83" s="40">
        <v>190436411</v>
      </c>
      <c r="C83" s="41" t="s">
        <v>104</v>
      </c>
      <c r="D83" s="18">
        <v>3</v>
      </c>
      <c r="E83" s="50">
        <f t="shared" si="104"/>
        <v>1162.08</v>
      </c>
      <c r="F83" s="50">
        <f t="shared" si="105"/>
        <v>207.09</v>
      </c>
      <c r="G83" s="50">
        <f t="shared" si="106"/>
        <v>417.93</v>
      </c>
      <c r="H83" s="28">
        <f t="shared" ref="H83:H86" si="115">SUM(E83:G83)</f>
        <v>1787.1</v>
      </c>
      <c r="J83" s="50">
        <f t="shared" ref="J83:J86" si="116">+E83*8</f>
        <v>9296.64</v>
      </c>
      <c r="K83" s="50">
        <f t="shared" ref="K83:K86" si="117">+F83*8</f>
        <v>1656.72</v>
      </c>
      <c r="L83" s="50">
        <f t="shared" ref="L83:L86" si="118">+G83*8</f>
        <v>3343.44</v>
      </c>
      <c r="M83" s="51">
        <f t="shared" ref="M83:M86" si="119">+ROUND(J83+K83+L83,0)</f>
        <v>14297</v>
      </c>
      <c r="N83" s="50">
        <f t="shared" ref="N83:N86" si="120">+ROUND(M83/8*3,0)</f>
        <v>5361</v>
      </c>
      <c r="O83" s="50">
        <f t="shared" ref="O83:O86" si="121">+N83</f>
        <v>5361</v>
      </c>
      <c r="P83" s="52">
        <f t="shared" ref="P83:P86" si="122">+M83-O83-N83</f>
        <v>3575</v>
      </c>
    </row>
    <row r="84" spans="1:16" ht="17.25" customHeight="1" thickBot="1" x14ac:dyDescent="0.35">
      <c r="A84" s="39"/>
      <c r="B84" s="40">
        <v>290420760</v>
      </c>
      <c r="C84" s="41" t="s">
        <v>105</v>
      </c>
      <c r="D84" s="18">
        <v>2</v>
      </c>
      <c r="E84" s="50">
        <f t="shared" si="104"/>
        <v>774.72</v>
      </c>
      <c r="F84" s="50">
        <f t="shared" si="105"/>
        <v>138.06</v>
      </c>
      <c r="G84" s="50">
        <f t="shared" si="106"/>
        <v>278.62</v>
      </c>
      <c r="H84" s="28">
        <f t="shared" si="115"/>
        <v>1191.4000000000001</v>
      </c>
      <c r="J84" s="50">
        <f t="shared" si="116"/>
        <v>6197.76</v>
      </c>
      <c r="K84" s="50">
        <f t="shared" si="117"/>
        <v>1104.48</v>
      </c>
      <c r="L84" s="50">
        <f t="shared" si="118"/>
        <v>2228.96</v>
      </c>
      <c r="M84" s="51">
        <f t="shared" si="119"/>
        <v>9531</v>
      </c>
      <c r="N84" s="50">
        <f t="shared" si="120"/>
        <v>3574</v>
      </c>
      <c r="O84" s="50">
        <f t="shared" si="121"/>
        <v>3574</v>
      </c>
      <c r="P84" s="52">
        <f t="shared" si="122"/>
        <v>2383</v>
      </c>
    </row>
    <row r="85" spans="1:16" ht="17.25" customHeight="1" thickBot="1" x14ac:dyDescent="0.35">
      <c r="A85" s="39"/>
      <c r="B85" s="40">
        <v>300044804</v>
      </c>
      <c r="C85" s="41" t="s">
        <v>106</v>
      </c>
      <c r="D85" s="18">
        <v>1</v>
      </c>
      <c r="E85" s="50">
        <f t="shared" si="104"/>
        <v>387.36</v>
      </c>
      <c r="F85" s="50">
        <f t="shared" si="105"/>
        <v>69.03</v>
      </c>
      <c r="G85" s="50">
        <f t="shared" si="106"/>
        <v>139.31</v>
      </c>
      <c r="H85" s="28">
        <f t="shared" si="115"/>
        <v>595.70000000000005</v>
      </c>
      <c r="J85" s="50">
        <f t="shared" si="116"/>
        <v>3098.88</v>
      </c>
      <c r="K85" s="50">
        <f t="shared" si="117"/>
        <v>552.24</v>
      </c>
      <c r="L85" s="50">
        <f t="shared" si="118"/>
        <v>1114.48</v>
      </c>
      <c r="M85" s="51">
        <f t="shared" si="119"/>
        <v>4766</v>
      </c>
      <c r="N85" s="50">
        <f t="shared" si="120"/>
        <v>1787</v>
      </c>
      <c r="O85" s="50">
        <f t="shared" si="121"/>
        <v>1787</v>
      </c>
      <c r="P85" s="52">
        <f t="shared" si="122"/>
        <v>1192</v>
      </c>
    </row>
    <row r="86" spans="1:16" ht="17.25" customHeight="1" thickBot="1" x14ac:dyDescent="0.35">
      <c r="A86" s="39"/>
      <c r="B86" s="40">
        <v>306136387</v>
      </c>
      <c r="C86" s="41" t="s">
        <v>418</v>
      </c>
      <c r="D86" s="18">
        <v>2</v>
      </c>
      <c r="E86" s="50">
        <f t="shared" si="104"/>
        <v>774.72</v>
      </c>
      <c r="F86" s="50">
        <f t="shared" si="105"/>
        <v>138.06</v>
      </c>
      <c r="G86" s="50">
        <f t="shared" si="106"/>
        <v>278.62</v>
      </c>
      <c r="H86" s="28">
        <f t="shared" si="115"/>
        <v>1191.4000000000001</v>
      </c>
      <c r="J86" s="50">
        <f t="shared" si="116"/>
        <v>6197.76</v>
      </c>
      <c r="K86" s="50">
        <f t="shared" si="117"/>
        <v>1104.48</v>
      </c>
      <c r="L86" s="50">
        <f t="shared" si="118"/>
        <v>2228.96</v>
      </c>
      <c r="M86" s="51">
        <f t="shared" si="119"/>
        <v>9531</v>
      </c>
      <c r="N86" s="50">
        <f t="shared" si="120"/>
        <v>3574</v>
      </c>
      <c r="O86" s="50">
        <f t="shared" si="121"/>
        <v>3574</v>
      </c>
      <c r="P86" s="52">
        <f t="shared" si="122"/>
        <v>2383</v>
      </c>
    </row>
    <row r="87" spans="1:16" ht="17.25" customHeight="1" thickBot="1" x14ac:dyDescent="0.35">
      <c r="A87" s="113" t="s">
        <v>107</v>
      </c>
      <c r="B87" s="114"/>
      <c r="C87" s="115"/>
      <c r="D87" s="19">
        <v>24</v>
      </c>
      <c r="E87" s="26">
        <f>SUM(E73:E86)</f>
        <v>9296.64</v>
      </c>
      <c r="F87" s="26">
        <f>SUM(F73:F86)</f>
        <v>1656.7199999999998</v>
      </c>
      <c r="G87" s="26">
        <f>SUM(G73:G86)</f>
        <v>3343.4399999999996</v>
      </c>
      <c r="H87" s="26">
        <f>SUM(H73:H86)</f>
        <v>14296.800000000001</v>
      </c>
      <c r="I87" s="56"/>
      <c r="J87" s="26">
        <f t="shared" ref="J87:P87" si="123">SUM(J73:J86)</f>
        <v>74373.119999999995</v>
      </c>
      <c r="K87" s="26">
        <f t="shared" si="123"/>
        <v>13253.759999999998</v>
      </c>
      <c r="L87" s="26">
        <f t="shared" si="123"/>
        <v>26747.519999999997</v>
      </c>
      <c r="M87" s="54">
        <f t="shared" si="123"/>
        <v>114376</v>
      </c>
      <c r="N87" s="54">
        <f t="shared" si="123"/>
        <v>42888</v>
      </c>
      <c r="O87" s="54">
        <f t="shared" si="123"/>
        <v>42888</v>
      </c>
      <c r="P87" s="54">
        <f t="shared" si="123"/>
        <v>28600</v>
      </c>
    </row>
    <row r="88" spans="1:16" ht="17.25" customHeight="1" thickBot="1" x14ac:dyDescent="0.35">
      <c r="A88" s="16" t="s">
        <v>108</v>
      </c>
      <c r="B88" s="17">
        <v>190041033</v>
      </c>
      <c r="C88" s="16" t="s">
        <v>109</v>
      </c>
      <c r="D88" s="18">
        <v>2</v>
      </c>
      <c r="E88" s="50">
        <f>+$D$274*D88</f>
        <v>774.72</v>
      </c>
      <c r="F88" s="50">
        <f>+$D$275*D88</f>
        <v>138.06</v>
      </c>
      <c r="G88" s="50">
        <f>+$D$276*D88</f>
        <v>278.62</v>
      </c>
      <c r="H88" s="28">
        <f>SUM(E88:G88)</f>
        <v>1191.4000000000001</v>
      </c>
      <c r="J88" s="50">
        <f>+E88*8</f>
        <v>6197.76</v>
      </c>
      <c r="K88" s="50">
        <f>+F88*8</f>
        <v>1104.48</v>
      </c>
      <c r="L88" s="50">
        <f>+G88*8</f>
        <v>2228.96</v>
      </c>
      <c r="M88" s="51">
        <f>+ROUND(J88+K88+L88,0)</f>
        <v>9531</v>
      </c>
      <c r="N88" s="50">
        <f>+ROUND(M88/8*3,0)</f>
        <v>3574</v>
      </c>
      <c r="O88" s="50">
        <f>+N88</f>
        <v>3574</v>
      </c>
      <c r="P88" s="52">
        <f>+M88-O88-N88</f>
        <v>2383</v>
      </c>
    </row>
    <row r="89" spans="1:16" ht="17.25" customHeight="1" thickBot="1" x14ac:dyDescent="0.35">
      <c r="A89" s="113" t="s">
        <v>110</v>
      </c>
      <c r="B89" s="114"/>
      <c r="C89" s="115"/>
      <c r="D89" s="19">
        <v>2</v>
      </c>
      <c r="E89" s="26">
        <f>SUM(E88)</f>
        <v>774.72</v>
      </c>
      <c r="F89" s="26">
        <f t="shared" ref="F89:P89" si="124">SUM(F88)</f>
        <v>138.06</v>
      </c>
      <c r="G89" s="26">
        <f t="shared" si="124"/>
        <v>278.62</v>
      </c>
      <c r="H89" s="26">
        <f t="shared" si="124"/>
        <v>1191.4000000000001</v>
      </c>
      <c r="I89" s="24"/>
      <c r="J89" s="26">
        <f t="shared" si="124"/>
        <v>6197.76</v>
      </c>
      <c r="K89" s="26">
        <f t="shared" si="124"/>
        <v>1104.48</v>
      </c>
      <c r="L89" s="26">
        <f t="shared" si="124"/>
        <v>2228.96</v>
      </c>
      <c r="M89" s="54">
        <f t="shared" si="124"/>
        <v>9531</v>
      </c>
      <c r="N89" s="54">
        <f t="shared" si="124"/>
        <v>3574</v>
      </c>
      <c r="O89" s="54">
        <f t="shared" si="124"/>
        <v>3574</v>
      </c>
      <c r="P89" s="54">
        <f t="shared" si="124"/>
        <v>2383</v>
      </c>
    </row>
    <row r="90" spans="1:16" ht="17.25" customHeight="1" thickBot="1" x14ac:dyDescent="0.35">
      <c r="A90" s="110" t="s">
        <v>111</v>
      </c>
      <c r="B90" s="17">
        <v>190607232</v>
      </c>
      <c r="C90" s="16" t="s">
        <v>112</v>
      </c>
      <c r="D90" s="18">
        <v>1</v>
      </c>
      <c r="E90" s="50">
        <f>+$D$274*D90</f>
        <v>387.36</v>
      </c>
      <c r="F90" s="50">
        <f>+$D$275*D90</f>
        <v>69.03</v>
      </c>
      <c r="G90" s="50">
        <f>+$D$276*D90</f>
        <v>139.31</v>
      </c>
      <c r="H90" s="28">
        <f t="shared" ref="H90:H93" si="125">SUM(E90:G90)</f>
        <v>595.70000000000005</v>
      </c>
      <c r="J90" s="50">
        <f t="shared" ref="J90:J93" si="126">+E90*8</f>
        <v>3098.88</v>
      </c>
      <c r="K90" s="50">
        <f t="shared" ref="K90:K93" si="127">+F90*8</f>
        <v>552.24</v>
      </c>
      <c r="L90" s="50">
        <f t="shared" ref="L90:L93" si="128">+G90*8</f>
        <v>1114.48</v>
      </c>
      <c r="M90" s="51">
        <f t="shared" ref="M90:M93" si="129">+ROUND(J90+K90+L90,0)</f>
        <v>4766</v>
      </c>
      <c r="N90" s="50">
        <f t="shared" ref="N90:N93" si="130">+ROUND(M90/8*3,0)</f>
        <v>1787</v>
      </c>
      <c r="O90" s="50">
        <f t="shared" ref="O90:O93" si="131">+N90</f>
        <v>1787</v>
      </c>
      <c r="P90" s="52">
        <f t="shared" ref="P90:P93" si="132">+M90-O90-N90</f>
        <v>1192</v>
      </c>
    </row>
    <row r="91" spans="1:16" ht="17.25" customHeight="1" thickBot="1" x14ac:dyDescent="0.35">
      <c r="A91" s="111"/>
      <c r="B91" s="17">
        <v>190608487</v>
      </c>
      <c r="C91" s="16" t="s">
        <v>113</v>
      </c>
      <c r="D91" s="18">
        <v>1</v>
      </c>
      <c r="E91" s="50">
        <f>+$D$274*D91</f>
        <v>387.36</v>
      </c>
      <c r="F91" s="50">
        <f>+$D$275*D91</f>
        <v>69.03</v>
      </c>
      <c r="G91" s="50">
        <f>+$D$276*D91</f>
        <v>139.31</v>
      </c>
      <c r="H91" s="28">
        <f t="shared" si="125"/>
        <v>595.70000000000005</v>
      </c>
      <c r="J91" s="50">
        <f t="shared" si="126"/>
        <v>3098.88</v>
      </c>
      <c r="K91" s="50">
        <f t="shared" si="127"/>
        <v>552.24</v>
      </c>
      <c r="L91" s="50">
        <f t="shared" si="128"/>
        <v>1114.48</v>
      </c>
      <c r="M91" s="51">
        <f t="shared" si="129"/>
        <v>4766</v>
      </c>
      <c r="N91" s="50">
        <f t="shared" si="130"/>
        <v>1787</v>
      </c>
      <c r="O91" s="50">
        <f t="shared" si="131"/>
        <v>1787</v>
      </c>
      <c r="P91" s="52">
        <f t="shared" si="132"/>
        <v>1192</v>
      </c>
    </row>
    <row r="92" spans="1:16" ht="17.25" customHeight="1" thickBot="1" x14ac:dyDescent="0.35">
      <c r="A92" s="111"/>
      <c r="B92" s="17">
        <v>190609240</v>
      </c>
      <c r="C92" s="16" t="s">
        <v>114</v>
      </c>
      <c r="D92" s="18">
        <v>1</v>
      </c>
      <c r="E92" s="50">
        <f>+$D$274*D92</f>
        <v>387.36</v>
      </c>
      <c r="F92" s="50">
        <f>+$D$275*D92</f>
        <v>69.03</v>
      </c>
      <c r="G92" s="50">
        <f>+$D$276*D92</f>
        <v>139.31</v>
      </c>
      <c r="H92" s="28">
        <f t="shared" si="125"/>
        <v>595.70000000000005</v>
      </c>
      <c r="J92" s="50">
        <f t="shared" si="126"/>
        <v>3098.88</v>
      </c>
      <c r="K92" s="50">
        <f t="shared" si="127"/>
        <v>552.24</v>
      </c>
      <c r="L92" s="50">
        <f t="shared" si="128"/>
        <v>1114.48</v>
      </c>
      <c r="M92" s="51">
        <f t="shared" si="129"/>
        <v>4766</v>
      </c>
      <c r="N92" s="50">
        <f t="shared" si="130"/>
        <v>1787</v>
      </c>
      <c r="O92" s="50">
        <f t="shared" si="131"/>
        <v>1787</v>
      </c>
      <c r="P92" s="52">
        <f t="shared" si="132"/>
        <v>1192</v>
      </c>
    </row>
    <row r="93" spans="1:16" ht="17.25" customHeight="1" thickBot="1" x14ac:dyDescent="0.35">
      <c r="A93" s="112"/>
      <c r="B93" s="17">
        <v>190609436</v>
      </c>
      <c r="C93" s="16" t="s">
        <v>115</v>
      </c>
      <c r="D93" s="18">
        <v>2</v>
      </c>
      <c r="E93" s="50">
        <f>+$D$274*D93</f>
        <v>774.72</v>
      </c>
      <c r="F93" s="50">
        <f>+$D$275*D93</f>
        <v>138.06</v>
      </c>
      <c r="G93" s="50">
        <f>+$D$276*D93</f>
        <v>278.62</v>
      </c>
      <c r="H93" s="28">
        <f t="shared" si="125"/>
        <v>1191.4000000000001</v>
      </c>
      <c r="J93" s="50">
        <f t="shared" si="126"/>
        <v>6197.76</v>
      </c>
      <c r="K93" s="50">
        <f t="shared" si="127"/>
        <v>1104.48</v>
      </c>
      <c r="L93" s="50">
        <f t="shared" si="128"/>
        <v>2228.96</v>
      </c>
      <c r="M93" s="51">
        <f t="shared" si="129"/>
        <v>9531</v>
      </c>
      <c r="N93" s="50">
        <f t="shared" si="130"/>
        <v>3574</v>
      </c>
      <c r="O93" s="50">
        <f t="shared" si="131"/>
        <v>3574</v>
      </c>
      <c r="P93" s="52">
        <f t="shared" si="132"/>
        <v>2383</v>
      </c>
    </row>
    <row r="94" spans="1:16" ht="17.25" customHeight="1" thickBot="1" x14ac:dyDescent="0.35">
      <c r="A94" s="113" t="s">
        <v>116</v>
      </c>
      <c r="B94" s="114"/>
      <c r="C94" s="115"/>
      <c r="D94" s="19">
        <v>5</v>
      </c>
      <c r="E94" s="26">
        <f>SUM(E90:E93)</f>
        <v>1936.8</v>
      </c>
      <c r="F94" s="26">
        <f t="shared" ref="F94:P94" si="133">SUM(F90:F93)</f>
        <v>345.15</v>
      </c>
      <c r="G94" s="26">
        <f t="shared" si="133"/>
        <v>696.55</v>
      </c>
      <c r="H94" s="26">
        <f t="shared" si="133"/>
        <v>2978.5</v>
      </c>
      <c r="I94" s="26"/>
      <c r="J94" s="26">
        <f t="shared" si="133"/>
        <v>15494.4</v>
      </c>
      <c r="K94" s="26">
        <f t="shared" si="133"/>
        <v>2761.2</v>
      </c>
      <c r="L94" s="26">
        <f t="shared" si="133"/>
        <v>5572.4</v>
      </c>
      <c r="M94" s="54">
        <f t="shared" si="133"/>
        <v>23829</v>
      </c>
      <c r="N94" s="54">
        <f t="shared" si="133"/>
        <v>8935</v>
      </c>
      <c r="O94" s="54">
        <f t="shared" si="133"/>
        <v>8935</v>
      </c>
      <c r="P94" s="54">
        <f t="shared" si="133"/>
        <v>5959</v>
      </c>
    </row>
    <row r="95" spans="1:16" ht="17.25" customHeight="1" thickBot="1" x14ac:dyDescent="0.35">
      <c r="A95" s="16" t="s">
        <v>117</v>
      </c>
      <c r="B95" s="17">
        <v>290379840</v>
      </c>
      <c r="C95" s="16" t="s">
        <v>118</v>
      </c>
      <c r="D95" s="18">
        <v>1</v>
      </c>
      <c r="E95" s="50">
        <f>+$D$274*D95</f>
        <v>387.36</v>
      </c>
      <c r="F95" s="50">
        <f>+$D$275*D95</f>
        <v>69.03</v>
      </c>
      <c r="G95" s="50">
        <f>+$D$276*D95</f>
        <v>139.31</v>
      </c>
      <c r="H95" s="28">
        <f>SUM(E95:G95)</f>
        <v>595.70000000000005</v>
      </c>
      <c r="J95" s="50">
        <f>+E95*8</f>
        <v>3098.88</v>
      </c>
      <c r="K95" s="50">
        <f>+F95*8</f>
        <v>552.24</v>
      </c>
      <c r="L95" s="50">
        <f>+G95*8</f>
        <v>1114.48</v>
      </c>
      <c r="M95" s="51">
        <f>+ROUND(J95+K95+L95,0)</f>
        <v>4766</v>
      </c>
      <c r="N95" s="50">
        <f>+ROUND(M95/8*3,0)</f>
        <v>1787</v>
      </c>
      <c r="O95" s="50">
        <f>+N95</f>
        <v>1787</v>
      </c>
      <c r="P95" s="52">
        <f>+M95-O95-N95</f>
        <v>1192</v>
      </c>
    </row>
    <row r="96" spans="1:16" ht="17.25" customHeight="1" thickBot="1" x14ac:dyDescent="0.35">
      <c r="A96" s="113" t="s">
        <v>119</v>
      </c>
      <c r="B96" s="114"/>
      <c r="C96" s="115"/>
      <c r="D96" s="19">
        <v>1</v>
      </c>
      <c r="E96" s="26">
        <f>SUM(E95)</f>
        <v>387.36</v>
      </c>
      <c r="F96" s="26">
        <f t="shared" ref="F96:P96" si="134">SUM(F95)</f>
        <v>69.03</v>
      </c>
      <c r="G96" s="26">
        <f t="shared" si="134"/>
        <v>139.31</v>
      </c>
      <c r="H96" s="26">
        <f t="shared" si="134"/>
        <v>595.70000000000005</v>
      </c>
      <c r="I96" s="26"/>
      <c r="J96" s="26">
        <f t="shared" si="134"/>
        <v>3098.88</v>
      </c>
      <c r="K96" s="26">
        <f t="shared" si="134"/>
        <v>552.24</v>
      </c>
      <c r="L96" s="26">
        <f t="shared" si="134"/>
        <v>1114.48</v>
      </c>
      <c r="M96" s="54">
        <f t="shared" si="134"/>
        <v>4766</v>
      </c>
      <c r="N96" s="54">
        <f t="shared" si="134"/>
        <v>1787</v>
      </c>
      <c r="O96" s="54">
        <f t="shared" si="134"/>
        <v>1787</v>
      </c>
      <c r="P96" s="54">
        <f t="shared" si="134"/>
        <v>1192</v>
      </c>
    </row>
    <row r="97" spans="1:16" ht="17.25" customHeight="1" thickBot="1" x14ac:dyDescent="0.35">
      <c r="A97" s="110" t="s">
        <v>120</v>
      </c>
      <c r="B97" s="17">
        <v>191231719</v>
      </c>
      <c r="C97" s="16" t="s">
        <v>121</v>
      </c>
      <c r="D97" s="18">
        <v>1</v>
      </c>
      <c r="E97" s="50">
        <f>+$D$274*D97</f>
        <v>387.36</v>
      </c>
      <c r="F97" s="50">
        <f>+$D$275*D97</f>
        <v>69.03</v>
      </c>
      <c r="G97" s="50">
        <f>+$D$276*D97</f>
        <v>139.31</v>
      </c>
      <c r="H97" s="28">
        <f t="shared" ref="H97:H98" si="135">SUM(E97:G97)</f>
        <v>595.70000000000005</v>
      </c>
      <c r="J97" s="50">
        <f t="shared" ref="J97:J98" si="136">+E97*8</f>
        <v>3098.88</v>
      </c>
      <c r="K97" s="50">
        <f t="shared" ref="K97:K98" si="137">+F97*8</f>
        <v>552.24</v>
      </c>
      <c r="L97" s="50">
        <f t="shared" ref="L97:L98" si="138">+G97*8</f>
        <v>1114.48</v>
      </c>
      <c r="M97" s="51">
        <f t="shared" ref="M97:M98" si="139">+ROUND(J97+K97+L97,0)</f>
        <v>4766</v>
      </c>
      <c r="N97" s="50">
        <f t="shared" ref="N97:N98" si="140">+ROUND(M97/8*3,0)</f>
        <v>1787</v>
      </c>
      <c r="O97" s="50">
        <f t="shared" ref="O97:O98" si="141">+N97</f>
        <v>1787</v>
      </c>
      <c r="P97" s="52">
        <f t="shared" ref="P97:P98" si="142">+M97-O97-N97</f>
        <v>1192</v>
      </c>
    </row>
    <row r="98" spans="1:16" ht="17.25" customHeight="1" thickBot="1" x14ac:dyDescent="0.35">
      <c r="A98" s="112"/>
      <c r="B98" s="17">
        <v>191231861</v>
      </c>
      <c r="C98" s="16" t="s">
        <v>122</v>
      </c>
      <c r="D98" s="18">
        <v>1</v>
      </c>
      <c r="E98" s="50">
        <f>+$D$274*D98</f>
        <v>387.36</v>
      </c>
      <c r="F98" s="50">
        <f>+$D$275*D98</f>
        <v>69.03</v>
      </c>
      <c r="G98" s="50">
        <f>+$D$276*D98</f>
        <v>139.31</v>
      </c>
      <c r="H98" s="28">
        <f t="shared" si="135"/>
        <v>595.70000000000005</v>
      </c>
      <c r="J98" s="50">
        <f t="shared" si="136"/>
        <v>3098.88</v>
      </c>
      <c r="K98" s="50">
        <f t="shared" si="137"/>
        <v>552.24</v>
      </c>
      <c r="L98" s="50">
        <f t="shared" si="138"/>
        <v>1114.48</v>
      </c>
      <c r="M98" s="51">
        <f t="shared" si="139"/>
        <v>4766</v>
      </c>
      <c r="N98" s="50">
        <f t="shared" si="140"/>
        <v>1787</v>
      </c>
      <c r="O98" s="50">
        <f t="shared" si="141"/>
        <v>1787</v>
      </c>
      <c r="P98" s="52">
        <f t="shared" si="142"/>
        <v>1192</v>
      </c>
    </row>
    <row r="99" spans="1:16" ht="17.25" customHeight="1" thickBot="1" x14ac:dyDescent="0.35">
      <c r="A99" s="113" t="s">
        <v>123</v>
      </c>
      <c r="B99" s="114"/>
      <c r="C99" s="115"/>
      <c r="D99" s="19">
        <v>2</v>
      </c>
      <c r="E99" s="26">
        <f>SUM(E97:E98)</f>
        <v>774.72</v>
      </c>
      <c r="F99" s="26">
        <f t="shared" ref="F99:P99" si="143">SUM(F97:F98)</f>
        <v>138.06</v>
      </c>
      <c r="G99" s="26">
        <f t="shared" si="143"/>
        <v>278.62</v>
      </c>
      <c r="H99" s="26">
        <f t="shared" si="143"/>
        <v>1191.4000000000001</v>
      </c>
      <c r="I99" s="26"/>
      <c r="J99" s="26">
        <f t="shared" si="143"/>
        <v>6197.76</v>
      </c>
      <c r="K99" s="26">
        <f t="shared" si="143"/>
        <v>1104.48</v>
      </c>
      <c r="L99" s="26">
        <f t="shared" si="143"/>
        <v>2228.96</v>
      </c>
      <c r="M99" s="54">
        <f t="shared" si="143"/>
        <v>9532</v>
      </c>
      <c r="N99" s="54">
        <f t="shared" si="143"/>
        <v>3574</v>
      </c>
      <c r="O99" s="54">
        <f t="shared" si="143"/>
        <v>3574</v>
      </c>
      <c r="P99" s="54">
        <f t="shared" si="143"/>
        <v>2384</v>
      </c>
    </row>
    <row r="100" spans="1:16" ht="17.25" customHeight="1" thickBot="1" x14ac:dyDescent="0.35">
      <c r="A100" s="110" t="s">
        <v>124</v>
      </c>
      <c r="B100" s="17">
        <v>190697888</v>
      </c>
      <c r="C100" s="16" t="s">
        <v>125</v>
      </c>
      <c r="D100" s="18">
        <v>3</v>
      </c>
      <c r="E100" s="50">
        <f>+$D$274*D100</f>
        <v>1162.08</v>
      </c>
      <c r="F100" s="50">
        <f>+$D$275*D100</f>
        <v>207.09</v>
      </c>
      <c r="G100" s="50">
        <f>+$D$276*D100</f>
        <v>417.93</v>
      </c>
      <c r="H100" s="28">
        <f t="shared" ref="H100:H101" si="144">SUM(E100:G100)</f>
        <v>1787.1</v>
      </c>
      <c r="J100" s="50">
        <f t="shared" ref="J100:J101" si="145">+E100*8</f>
        <v>9296.64</v>
      </c>
      <c r="K100" s="50">
        <f t="shared" ref="K100:K101" si="146">+F100*8</f>
        <v>1656.72</v>
      </c>
      <c r="L100" s="50">
        <f t="shared" ref="L100:L101" si="147">+G100*8</f>
        <v>3343.44</v>
      </c>
      <c r="M100" s="51">
        <f t="shared" ref="M100:M101" si="148">+ROUND(J100+K100+L100,0)</f>
        <v>14297</v>
      </c>
      <c r="N100" s="50">
        <f t="shared" ref="N100:N101" si="149">+ROUND(M100/8*3,0)</f>
        <v>5361</v>
      </c>
      <c r="O100" s="50">
        <f t="shared" ref="O100:O101" si="150">+N100</f>
        <v>5361</v>
      </c>
      <c r="P100" s="52">
        <f t="shared" ref="P100:P101" si="151">+M100-O100-N100</f>
        <v>3575</v>
      </c>
    </row>
    <row r="101" spans="1:16" ht="17.25" customHeight="1" thickBot="1" x14ac:dyDescent="0.35">
      <c r="A101" s="112"/>
      <c r="B101" s="17">
        <v>290687770</v>
      </c>
      <c r="C101" s="16" t="s">
        <v>126</v>
      </c>
      <c r="D101" s="18">
        <v>9</v>
      </c>
      <c r="E101" s="50">
        <f>+$D$274*D101</f>
        <v>3486.2400000000002</v>
      </c>
      <c r="F101" s="50">
        <f>+$D$275*D101</f>
        <v>621.27</v>
      </c>
      <c r="G101" s="50">
        <f>+$D$276*D101</f>
        <v>1253.79</v>
      </c>
      <c r="H101" s="28">
        <f t="shared" si="144"/>
        <v>5361.3</v>
      </c>
      <c r="J101" s="50">
        <f t="shared" si="145"/>
        <v>27889.920000000002</v>
      </c>
      <c r="K101" s="50">
        <f t="shared" si="146"/>
        <v>4970.16</v>
      </c>
      <c r="L101" s="50">
        <f t="shared" si="147"/>
        <v>10030.32</v>
      </c>
      <c r="M101" s="51">
        <f t="shared" si="148"/>
        <v>42890</v>
      </c>
      <c r="N101" s="50">
        <f t="shared" si="149"/>
        <v>16084</v>
      </c>
      <c r="O101" s="50">
        <f t="shared" si="150"/>
        <v>16084</v>
      </c>
      <c r="P101" s="52">
        <f t="shared" si="151"/>
        <v>10722</v>
      </c>
    </row>
    <row r="102" spans="1:16" ht="17.25" customHeight="1" thickBot="1" x14ac:dyDescent="0.35">
      <c r="A102" s="113" t="s">
        <v>127</v>
      </c>
      <c r="B102" s="114"/>
      <c r="C102" s="115"/>
      <c r="D102" s="19">
        <v>12</v>
      </c>
      <c r="E102" s="26">
        <f>SUM(E100:E101)</f>
        <v>4648.32</v>
      </c>
      <c r="F102" s="26">
        <f t="shared" ref="F102:P102" si="152">SUM(F100:F101)</f>
        <v>828.36</v>
      </c>
      <c r="G102" s="26">
        <f t="shared" si="152"/>
        <v>1671.72</v>
      </c>
      <c r="H102" s="26">
        <f t="shared" si="152"/>
        <v>7148.4</v>
      </c>
      <c r="I102" s="26"/>
      <c r="J102" s="26">
        <f t="shared" si="152"/>
        <v>37186.559999999998</v>
      </c>
      <c r="K102" s="26">
        <f t="shared" si="152"/>
        <v>6626.88</v>
      </c>
      <c r="L102" s="26">
        <f t="shared" si="152"/>
        <v>13373.76</v>
      </c>
      <c r="M102" s="54">
        <f t="shared" si="152"/>
        <v>57187</v>
      </c>
      <c r="N102" s="54">
        <f t="shared" si="152"/>
        <v>21445</v>
      </c>
      <c r="O102" s="54">
        <f t="shared" si="152"/>
        <v>21445</v>
      </c>
      <c r="P102" s="54">
        <f t="shared" si="152"/>
        <v>14297</v>
      </c>
    </row>
    <row r="103" spans="1:16" ht="17.25" customHeight="1" thickBot="1" x14ac:dyDescent="0.35">
      <c r="A103" s="16" t="s">
        <v>128</v>
      </c>
      <c r="B103" s="17">
        <v>190273996</v>
      </c>
      <c r="C103" s="16" t="s">
        <v>129</v>
      </c>
      <c r="D103" s="18">
        <v>1</v>
      </c>
      <c r="E103" s="50">
        <f>+$D$274*D103</f>
        <v>387.36</v>
      </c>
      <c r="F103" s="50">
        <f>+$D$275*D103</f>
        <v>69.03</v>
      </c>
      <c r="G103" s="50">
        <f>+$D$276*D103</f>
        <v>139.31</v>
      </c>
      <c r="H103" s="28">
        <f>SUM(E103:G103)</f>
        <v>595.70000000000005</v>
      </c>
      <c r="J103" s="50">
        <f>+E103*8</f>
        <v>3098.88</v>
      </c>
      <c r="K103" s="50">
        <f>+F103*8</f>
        <v>552.24</v>
      </c>
      <c r="L103" s="50">
        <f>+G103*8</f>
        <v>1114.48</v>
      </c>
      <c r="M103" s="51">
        <f>+ROUND(J103+K103+L103,0)</f>
        <v>4766</v>
      </c>
      <c r="N103" s="50">
        <f>+ROUND(M103/8*3,0)</f>
        <v>1787</v>
      </c>
      <c r="O103" s="50">
        <f>+N103</f>
        <v>1787</v>
      </c>
      <c r="P103" s="52">
        <f>+M103-O103-N103</f>
        <v>1192</v>
      </c>
    </row>
    <row r="104" spans="1:16" ht="17.25" customHeight="1" thickBot="1" x14ac:dyDescent="0.35">
      <c r="A104" s="113" t="s">
        <v>130</v>
      </c>
      <c r="B104" s="114"/>
      <c r="C104" s="115"/>
      <c r="D104" s="19">
        <v>1</v>
      </c>
      <c r="E104" s="26">
        <f>SUM(E103)</f>
        <v>387.36</v>
      </c>
      <c r="F104" s="26">
        <f t="shared" ref="F104:P104" si="153">SUM(F103)</f>
        <v>69.03</v>
      </c>
      <c r="G104" s="26">
        <f t="shared" si="153"/>
        <v>139.31</v>
      </c>
      <c r="H104" s="26">
        <f t="shared" si="153"/>
        <v>595.70000000000005</v>
      </c>
      <c r="I104" s="26"/>
      <c r="J104" s="26">
        <f t="shared" si="153"/>
        <v>3098.88</v>
      </c>
      <c r="K104" s="26">
        <f t="shared" si="153"/>
        <v>552.24</v>
      </c>
      <c r="L104" s="26">
        <f t="shared" si="153"/>
        <v>1114.48</v>
      </c>
      <c r="M104" s="54">
        <f t="shared" si="153"/>
        <v>4766</v>
      </c>
      <c r="N104" s="54">
        <f t="shared" si="153"/>
        <v>1787</v>
      </c>
      <c r="O104" s="54">
        <f t="shared" si="153"/>
        <v>1787</v>
      </c>
      <c r="P104" s="54">
        <f t="shared" si="153"/>
        <v>1192</v>
      </c>
    </row>
    <row r="105" spans="1:16" ht="17.25" customHeight="1" thickBot="1" x14ac:dyDescent="0.35">
      <c r="A105" s="110" t="s">
        <v>131</v>
      </c>
      <c r="B105" s="17">
        <v>190375061</v>
      </c>
      <c r="C105" s="16" t="s">
        <v>132</v>
      </c>
      <c r="D105" s="18">
        <v>2</v>
      </c>
      <c r="E105" s="50">
        <f t="shared" ref="E105:E114" si="154">+$D$274*D105</f>
        <v>774.72</v>
      </c>
      <c r="F105" s="50">
        <f t="shared" ref="F105:F114" si="155">+$D$275*D105</f>
        <v>138.06</v>
      </c>
      <c r="G105" s="50">
        <f t="shared" ref="G105:G114" si="156">+$D$276*D105</f>
        <v>278.62</v>
      </c>
      <c r="H105" s="28">
        <f t="shared" ref="H105:H114" si="157">SUM(E105:G105)</f>
        <v>1191.4000000000001</v>
      </c>
      <c r="J105" s="50">
        <f t="shared" ref="J105:J114" si="158">+E105*8</f>
        <v>6197.76</v>
      </c>
      <c r="K105" s="50">
        <f t="shared" ref="K105:K114" si="159">+F105*8</f>
        <v>1104.48</v>
      </c>
      <c r="L105" s="50">
        <f t="shared" ref="L105:L114" si="160">+G105*8</f>
        <v>2228.96</v>
      </c>
      <c r="M105" s="51">
        <f t="shared" ref="M105:M114" si="161">+ROUND(J105+K105+L105,0)</f>
        <v>9531</v>
      </c>
      <c r="N105" s="50">
        <f t="shared" ref="N105:N114" si="162">+ROUND(M105/8*3,0)</f>
        <v>3574</v>
      </c>
      <c r="O105" s="50">
        <f t="shared" ref="O105:O114" si="163">+N105</f>
        <v>3574</v>
      </c>
      <c r="P105" s="52">
        <f t="shared" ref="P105:P114" si="164">+M105-O105-N105</f>
        <v>2383</v>
      </c>
    </row>
    <row r="106" spans="1:16" ht="17.25" customHeight="1" thickBot="1" x14ac:dyDescent="0.35">
      <c r="A106" s="111"/>
      <c r="B106" s="17">
        <v>190375595</v>
      </c>
      <c r="C106" s="16" t="s">
        <v>133</v>
      </c>
      <c r="D106" s="18">
        <v>3</v>
      </c>
      <c r="E106" s="50">
        <f t="shared" si="154"/>
        <v>1162.08</v>
      </c>
      <c r="F106" s="50">
        <f t="shared" si="155"/>
        <v>207.09</v>
      </c>
      <c r="G106" s="50">
        <f t="shared" si="156"/>
        <v>417.93</v>
      </c>
      <c r="H106" s="28">
        <f t="shared" si="157"/>
        <v>1787.1</v>
      </c>
      <c r="J106" s="50">
        <f t="shared" si="158"/>
        <v>9296.64</v>
      </c>
      <c r="K106" s="50">
        <f t="shared" si="159"/>
        <v>1656.72</v>
      </c>
      <c r="L106" s="50">
        <f t="shared" si="160"/>
        <v>3343.44</v>
      </c>
      <c r="M106" s="51">
        <f t="shared" si="161"/>
        <v>14297</v>
      </c>
      <c r="N106" s="50">
        <f t="shared" si="162"/>
        <v>5361</v>
      </c>
      <c r="O106" s="50">
        <f t="shared" si="163"/>
        <v>5361</v>
      </c>
      <c r="P106" s="52">
        <f t="shared" si="164"/>
        <v>3575</v>
      </c>
    </row>
    <row r="107" spans="1:16" ht="17.25" customHeight="1" thickBot="1" x14ac:dyDescent="0.35">
      <c r="A107" s="111"/>
      <c r="B107" s="17">
        <v>190377799</v>
      </c>
      <c r="C107" s="16" t="s">
        <v>134</v>
      </c>
      <c r="D107" s="18">
        <v>4</v>
      </c>
      <c r="E107" s="50">
        <f t="shared" si="154"/>
        <v>1549.44</v>
      </c>
      <c r="F107" s="50">
        <f t="shared" si="155"/>
        <v>276.12</v>
      </c>
      <c r="G107" s="50">
        <f t="shared" si="156"/>
        <v>557.24</v>
      </c>
      <c r="H107" s="28">
        <f t="shared" si="157"/>
        <v>2382.8000000000002</v>
      </c>
      <c r="J107" s="50">
        <f t="shared" si="158"/>
        <v>12395.52</v>
      </c>
      <c r="K107" s="50">
        <f t="shared" si="159"/>
        <v>2208.96</v>
      </c>
      <c r="L107" s="50">
        <f t="shared" si="160"/>
        <v>4457.92</v>
      </c>
      <c r="M107" s="51">
        <f t="shared" si="161"/>
        <v>19062</v>
      </c>
      <c r="N107" s="50">
        <f t="shared" si="162"/>
        <v>7148</v>
      </c>
      <c r="O107" s="50">
        <f t="shared" si="163"/>
        <v>7148</v>
      </c>
      <c r="P107" s="52">
        <f t="shared" si="164"/>
        <v>4766</v>
      </c>
    </row>
    <row r="108" spans="1:16" ht="17.25" customHeight="1" thickBot="1" x14ac:dyDescent="0.35">
      <c r="A108" s="111"/>
      <c r="B108" s="17">
        <v>190413238</v>
      </c>
      <c r="C108" s="16" t="s">
        <v>135</v>
      </c>
      <c r="D108" s="18">
        <v>1</v>
      </c>
      <c r="E108" s="50">
        <f t="shared" si="154"/>
        <v>387.36</v>
      </c>
      <c r="F108" s="50">
        <f t="shared" si="155"/>
        <v>69.03</v>
      </c>
      <c r="G108" s="50">
        <f t="shared" si="156"/>
        <v>139.31</v>
      </c>
      <c r="H108" s="28">
        <f t="shared" si="157"/>
        <v>595.70000000000005</v>
      </c>
      <c r="J108" s="50">
        <f t="shared" si="158"/>
        <v>3098.88</v>
      </c>
      <c r="K108" s="50">
        <f t="shared" si="159"/>
        <v>552.24</v>
      </c>
      <c r="L108" s="50">
        <f t="shared" si="160"/>
        <v>1114.48</v>
      </c>
      <c r="M108" s="51">
        <f t="shared" si="161"/>
        <v>4766</v>
      </c>
      <c r="N108" s="50">
        <f t="shared" si="162"/>
        <v>1787</v>
      </c>
      <c r="O108" s="50">
        <f t="shared" si="163"/>
        <v>1787</v>
      </c>
      <c r="P108" s="52">
        <f t="shared" si="164"/>
        <v>1192</v>
      </c>
    </row>
    <row r="109" spans="1:16" ht="17.25" customHeight="1" thickBot="1" x14ac:dyDescent="0.35">
      <c r="A109" s="111"/>
      <c r="B109" s="17">
        <v>190413761</v>
      </c>
      <c r="C109" s="16" t="s">
        <v>136</v>
      </c>
      <c r="D109" s="18">
        <v>1</v>
      </c>
      <c r="E109" s="50">
        <f t="shared" si="154"/>
        <v>387.36</v>
      </c>
      <c r="F109" s="50">
        <f t="shared" si="155"/>
        <v>69.03</v>
      </c>
      <c r="G109" s="50">
        <f t="shared" si="156"/>
        <v>139.31</v>
      </c>
      <c r="H109" s="28">
        <f t="shared" si="157"/>
        <v>595.70000000000005</v>
      </c>
      <c r="J109" s="50">
        <f t="shared" si="158"/>
        <v>3098.88</v>
      </c>
      <c r="K109" s="50">
        <f t="shared" si="159"/>
        <v>552.24</v>
      </c>
      <c r="L109" s="50">
        <f t="shared" si="160"/>
        <v>1114.48</v>
      </c>
      <c r="M109" s="51">
        <f t="shared" si="161"/>
        <v>4766</v>
      </c>
      <c r="N109" s="50">
        <f t="shared" si="162"/>
        <v>1787</v>
      </c>
      <c r="O109" s="50">
        <f t="shared" si="163"/>
        <v>1787</v>
      </c>
      <c r="P109" s="52">
        <f t="shared" si="164"/>
        <v>1192</v>
      </c>
    </row>
    <row r="110" spans="1:16" ht="17.25" customHeight="1" thickBot="1" x14ac:dyDescent="0.35">
      <c r="A110" s="111"/>
      <c r="B110" s="17">
        <v>190416490</v>
      </c>
      <c r="C110" s="16" t="s">
        <v>137</v>
      </c>
      <c r="D110" s="18">
        <v>1</v>
      </c>
      <c r="E110" s="50">
        <f t="shared" si="154"/>
        <v>387.36</v>
      </c>
      <c r="F110" s="50">
        <f t="shared" si="155"/>
        <v>69.03</v>
      </c>
      <c r="G110" s="50">
        <f t="shared" si="156"/>
        <v>139.31</v>
      </c>
      <c r="H110" s="28">
        <f t="shared" si="157"/>
        <v>595.70000000000005</v>
      </c>
      <c r="J110" s="50">
        <f t="shared" si="158"/>
        <v>3098.88</v>
      </c>
      <c r="K110" s="50">
        <f t="shared" si="159"/>
        <v>552.24</v>
      </c>
      <c r="L110" s="50">
        <f t="shared" si="160"/>
        <v>1114.48</v>
      </c>
      <c r="M110" s="51">
        <f t="shared" si="161"/>
        <v>4766</v>
      </c>
      <c r="N110" s="50">
        <f t="shared" si="162"/>
        <v>1787</v>
      </c>
      <c r="O110" s="50">
        <f t="shared" si="163"/>
        <v>1787</v>
      </c>
      <c r="P110" s="52">
        <f t="shared" si="164"/>
        <v>1192</v>
      </c>
    </row>
    <row r="111" spans="1:16" ht="17.25" customHeight="1" thickBot="1" x14ac:dyDescent="0.35">
      <c r="A111" s="111"/>
      <c r="B111" s="17">
        <v>190416871</v>
      </c>
      <c r="C111" s="16" t="s">
        <v>138</v>
      </c>
      <c r="D111" s="18">
        <v>1</v>
      </c>
      <c r="E111" s="50">
        <f t="shared" si="154"/>
        <v>387.36</v>
      </c>
      <c r="F111" s="50">
        <f t="shared" si="155"/>
        <v>69.03</v>
      </c>
      <c r="G111" s="50">
        <f t="shared" si="156"/>
        <v>139.31</v>
      </c>
      <c r="H111" s="28">
        <f t="shared" si="157"/>
        <v>595.70000000000005</v>
      </c>
      <c r="J111" s="50">
        <f t="shared" si="158"/>
        <v>3098.88</v>
      </c>
      <c r="K111" s="50">
        <f t="shared" si="159"/>
        <v>552.24</v>
      </c>
      <c r="L111" s="50">
        <f t="shared" si="160"/>
        <v>1114.48</v>
      </c>
      <c r="M111" s="51">
        <f t="shared" si="161"/>
        <v>4766</v>
      </c>
      <c r="N111" s="50">
        <f t="shared" si="162"/>
        <v>1787</v>
      </c>
      <c r="O111" s="50">
        <f t="shared" si="163"/>
        <v>1787</v>
      </c>
      <c r="P111" s="52">
        <f t="shared" si="164"/>
        <v>1192</v>
      </c>
    </row>
    <row r="112" spans="1:16" ht="17.25" customHeight="1" thickBot="1" x14ac:dyDescent="0.35">
      <c r="A112" s="111"/>
      <c r="B112" s="17">
        <v>190418018</v>
      </c>
      <c r="C112" s="16" t="s">
        <v>139</v>
      </c>
      <c r="D112" s="18">
        <v>1</v>
      </c>
      <c r="E112" s="50">
        <f t="shared" si="154"/>
        <v>387.36</v>
      </c>
      <c r="F112" s="50">
        <f t="shared" si="155"/>
        <v>69.03</v>
      </c>
      <c r="G112" s="50">
        <f t="shared" si="156"/>
        <v>139.31</v>
      </c>
      <c r="H112" s="28">
        <f t="shared" si="157"/>
        <v>595.70000000000005</v>
      </c>
      <c r="J112" s="50">
        <f t="shared" si="158"/>
        <v>3098.88</v>
      </c>
      <c r="K112" s="50">
        <f t="shared" si="159"/>
        <v>552.24</v>
      </c>
      <c r="L112" s="50">
        <f t="shared" si="160"/>
        <v>1114.48</v>
      </c>
      <c r="M112" s="51">
        <f t="shared" si="161"/>
        <v>4766</v>
      </c>
      <c r="N112" s="50">
        <f t="shared" si="162"/>
        <v>1787</v>
      </c>
      <c r="O112" s="50">
        <f t="shared" si="163"/>
        <v>1787</v>
      </c>
      <c r="P112" s="52">
        <f t="shared" si="164"/>
        <v>1192</v>
      </c>
    </row>
    <row r="113" spans="1:16" ht="17.25" customHeight="1" thickBot="1" x14ac:dyDescent="0.35">
      <c r="A113" s="111"/>
      <c r="B113" s="17">
        <v>190418356</v>
      </c>
      <c r="C113" s="16" t="s">
        <v>140</v>
      </c>
      <c r="D113" s="18">
        <v>2</v>
      </c>
      <c r="E113" s="50">
        <f t="shared" si="154"/>
        <v>774.72</v>
      </c>
      <c r="F113" s="50">
        <f t="shared" si="155"/>
        <v>138.06</v>
      </c>
      <c r="G113" s="50">
        <f t="shared" si="156"/>
        <v>278.62</v>
      </c>
      <c r="H113" s="28">
        <f t="shared" si="157"/>
        <v>1191.4000000000001</v>
      </c>
      <c r="J113" s="50">
        <f t="shared" si="158"/>
        <v>6197.76</v>
      </c>
      <c r="K113" s="50">
        <f t="shared" si="159"/>
        <v>1104.48</v>
      </c>
      <c r="L113" s="50">
        <f t="shared" si="160"/>
        <v>2228.96</v>
      </c>
      <c r="M113" s="51">
        <f t="shared" si="161"/>
        <v>9531</v>
      </c>
      <c r="N113" s="50">
        <f t="shared" si="162"/>
        <v>3574</v>
      </c>
      <c r="O113" s="50">
        <f t="shared" si="163"/>
        <v>3574</v>
      </c>
      <c r="P113" s="52">
        <f t="shared" si="164"/>
        <v>2383</v>
      </c>
    </row>
    <row r="114" spans="1:16" ht="17.25" customHeight="1" thickBot="1" x14ac:dyDescent="0.35">
      <c r="A114" s="112"/>
      <c r="B114" s="17">
        <v>290377070</v>
      </c>
      <c r="C114" s="16" t="s">
        <v>141</v>
      </c>
      <c r="D114" s="18">
        <v>1</v>
      </c>
      <c r="E114" s="50">
        <f t="shared" si="154"/>
        <v>387.36</v>
      </c>
      <c r="F114" s="50">
        <f t="shared" si="155"/>
        <v>69.03</v>
      </c>
      <c r="G114" s="50">
        <f t="shared" si="156"/>
        <v>139.31</v>
      </c>
      <c r="H114" s="28">
        <f t="shared" si="157"/>
        <v>595.70000000000005</v>
      </c>
      <c r="J114" s="50">
        <f t="shared" si="158"/>
        <v>3098.88</v>
      </c>
      <c r="K114" s="50">
        <f t="shared" si="159"/>
        <v>552.24</v>
      </c>
      <c r="L114" s="50">
        <f t="shared" si="160"/>
        <v>1114.48</v>
      </c>
      <c r="M114" s="51">
        <f t="shared" si="161"/>
        <v>4766</v>
      </c>
      <c r="N114" s="50">
        <f t="shared" si="162"/>
        <v>1787</v>
      </c>
      <c r="O114" s="50">
        <f t="shared" si="163"/>
        <v>1787</v>
      </c>
      <c r="P114" s="52">
        <f t="shared" si="164"/>
        <v>1192</v>
      </c>
    </row>
    <row r="115" spans="1:16" ht="17.25" customHeight="1" thickBot="1" x14ac:dyDescent="0.35">
      <c r="A115" s="113" t="s">
        <v>142</v>
      </c>
      <c r="B115" s="114"/>
      <c r="C115" s="115"/>
      <c r="D115" s="19">
        <v>17</v>
      </c>
      <c r="E115" s="26">
        <f>SUM(E105:E114)</f>
        <v>6585.119999999999</v>
      </c>
      <c r="F115" s="26">
        <f t="shared" ref="F115:P115" si="165">SUM(F105:F114)</f>
        <v>1173.5099999999998</v>
      </c>
      <c r="G115" s="26">
        <f t="shared" si="165"/>
        <v>2368.2699999999995</v>
      </c>
      <c r="H115" s="26">
        <f t="shared" si="165"/>
        <v>10126.9</v>
      </c>
      <c r="I115" s="26"/>
      <c r="J115" s="26">
        <f t="shared" si="165"/>
        <v>52680.959999999992</v>
      </c>
      <c r="K115" s="26">
        <f t="shared" si="165"/>
        <v>9388.0799999999981</v>
      </c>
      <c r="L115" s="26">
        <f t="shared" si="165"/>
        <v>18946.159999999996</v>
      </c>
      <c r="M115" s="54">
        <f t="shared" si="165"/>
        <v>81017</v>
      </c>
      <c r="N115" s="54">
        <f t="shared" si="165"/>
        <v>30379</v>
      </c>
      <c r="O115" s="54">
        <f t="shared" si="165"/>
        <v>30379</v>
      </c>
      <c r="P115" s="54">
        <f t="shared" si="165"/>
        <v>20259</v>
      </c>
    </row>
    <row r="116" spans="1:16" ht="17.25" customHeight="1" thickBot="1" x14ac:dyDescent="0.35">
      <c r="A116" s="110" t="s">
        <v>143</v>
      </c>
      <c r="B116" s="17">
        <v>190389043</v>
      </c>
      <c r="C116" s="16" t="s">
        <v>144</v>
      </c>
      <c r="D116" s="18">
        <v>2</v>
      </c>
      <c r="E116" s="50">
        <f t="shared" ref="E116:E121" si="166">+$D$274*D116</f>
        <v>774.72</v>
      </c>
      <c r="F116" s="50">
        <f t="shared" ref="F116:F121" si="167">+$D$275*D116</f>
        <v>138.06</v>
      </c>
      <c r="G116" s="50">
        <f t="shared" ref="G116:G121" si="168">+$D$276*D116</f>
        <v>278.62</v>
      </c>
      <c r="H116" s="28">
        <f t="shared" ref="H116:H121" si="169">SUM(E116:G116)</f>
        <v>1191.4000000000001</v>
      </c>
      <c r="J116" s="50">
        <f t="shared" ref="J116:J121" si="170">+E116*8</f>
        <v>6197.76</v>
      </c>
      <c r="K116" s="50">
        <f t="shared" ref="K116:K121" si="171">+F116*8</f>
        <v>1104.48</v>
      </c>
      <c r="L116" s="50">
        <f t="shared" ref="L116:L121" si="172">+G116*8</f>
        <v>2228.96</v>
      </c>
      <c r="M116" s="51">
        <f t="shared" ref="M116:M121" si="173">+ROUND(J116+K116+L116,0)</f>
        <v>9531</v>
      </c>
      <c r="N116" s="50">
        <f t="shared" ref="N116:N121" si="174">+ROUND(M116/8*3,0)</f>
        <v>3574</v>
      </c>
      <c r="O116" s="50">
        <f t="shared" ref="O116:O121" si="175">+N116</f>
        <v>3574</v>
      </c>
      <c r="P116" s="52">
        <f t="shared" ref="P116:P121" si="176">+M116-O116-N116</f>
        <v>2383</v>
      </c>
    </row>
    <row r="117" spans="1:16" ht="17.25" customHeight="1" thickBot="1" x14ac:dyDescent="0.35">
      <c r="A117" s="111"/>
      <c r="B117" s="17">
        <v>190389381</v>
      </c>
      <c r="C117" s="16" t="s">
        <v>145</v>
      </c>
      <c r="D117" s="18">
        <v>11</v>
      </c>
      <c r="E117" s="50">
        <f t="shared" si="166"/>
        <v>4260.96</v>
      </c>
      <c r="F117" s="50">
        <f t="shared" si="167"/>
        <v>759.33</v>
      </c>
      <c r="G117" s="50">
        <f t="shared" si="168"/>
        <v>1532.41</v>
      </c>
      <c r="H117" s="28">
        <f t="shared" si="169"/>
        <v>6552.7</v>
      </c>
      <c r="J117" s="50">
        <f t="shared" si="170"/>
        <v>34087.68</v>
      </c>
      <c r="K117" s="50">
        <f t="shared" si="171"/>
        <v>6074.64</v>
      </c>
      <c r="L117" s="50">
        <f t="shared" si="172"/>
        <v>12259.28</v>
      </c>
      <c r="M117" s="51">
        <f t="shared" si="173"/>
        <v>52422</v>
      </c>
      <c r="N117" s="50">
        <f t="shared" si="174"/>
        <v>19658</v>
      </c>
      <c r="O117" s="50">
        <f t="shared" si="175"/>
        <v>19658</v>
      </c>
      <c r="P117" s="52">
        <f t="shared" si="176"/>
        <v>13106</v>
      </c>
    </row>
    <row r="118" spans="1:16" ht="17.25" customHeight="1" thickBot="1" x14ac:dyDescent="0.35">
      <c r="A118" s="111"/>
      <c r="B118" s="17">
        <v>190390355</v>
      </c>
      <c r="C118" s="16" t="s">
        <v>146</v>
      </c>
      <c r="D118" s="18">
        <v>7</v>
      </c>
      <c r="E118" s="50">
        <f t="shared" si="166"/>
        <v>2711.52</v>
      </c>
      <c r="F118" s="50">
        <f t="shared" si="167"/>
        <v>483.21000000000004</v>
      </c>
      <c r="G118" s="50">
        <f t="shared" si="168"/>
        <v>975.17000000000007</v>
      </c>
      <c r="H118" s="28">
        <f t="shared" si="169"/>
        <v>4169.8999999999996</v>
      </c>
      <c r="J118" s="50">
        <f t="shared" si="170"/>
        <v>21692.16</v>
      </c>
      <c r="K118" s="50">
        <f t="shared" si="171"/>
        <v>3865.6800000000003</v>
      </c>
      <c r="L118" s="50">
        <f t="shared" si="172"/>
        <v>7801.3600000000006</v>
      </c>
      <c r="M118" s="51">
        <f t="shared" si="173"/>
        <v>33359</v>
      </c>
      <c r="N118" s="50">
        <f t="shared" si="174"/>
        <v>12510</v>
      </c>
      <c r="O118" s="50">
        <f t="shared" si="175"/>
        <v>12510</v>
      </c>
      <c r="P118" s="52">
        <f t="shared" si="176"/>
        <v>8339</v>
      </c>
    </row>
    <row r="119" spans="1:16" ht="17.25" customHeight="1" thickBot="1" x14ac:dyDescent="0.35">
      <c r="A119" s="111"/>
      <c r="B119" s="17">
        <v>190398245</v>
      </c>
      <c r="C119" s="16" t="s">
        <v>147</v>
      </c>
      <c r="D119" s="18">
        <v>3</v>
      </c>
      <c r="E119" s="50">
        <f t="shared" si="166"/>
        <v>1162.08</v>
      </c>
      <c r="F119" s="50">
        <f t="shared" si="167"/>
        <v>207.09</v>
      </c>
      <c r="G119" s="50">
        <f t="shared" si="168"/>
        <v>417.93</v>
      </c>
      <c r="H119" s="28">
        <f t="shared" si="169"/>
        <v>1787.1</v>
      </c>
      <c r="J119" s="50">
        <f t="shared" si="170"/>
        <v>9296.64</v>
      </c>
      <c r="K119" s="50">
        <f t="shared" si="171"/>
        <v>1656.72</v>
      </c>
      <c r="L119" s="50">
        <f t="shared" si="172"/>
        <v>3343.44</v>
      </c>
      <c r="M119" s="51">
        <f t="shared" si="173"/>
        <v>14297</v>
      </c>
      <c r="N119" s="50">
        <f t="shared" si="174"/>
        <v>5361</v>
      </c>
      <c r="O119" s="50">
        <f t="shared" si="175"/>
        <v>5361</v>
      </c>
      <c r="P119" s="52">
        <f t="shared" si="176"/>
        <v>3575</v>
      </c>
    </row>
    <row r="120" spans="1:16" ht="17.25" customHeight="1" thickBot="1" x14ac:dyDescent="0.35">
      <c r="A120" s="111"/>
      <c r="B120" s="17">
        <v>190398430</v>
      </c>
      <c r="C120" s="16" t="s">
        <v>148</v>
      </c>
      <c r="D120" s="18">
        <v>4</v>
      </c>
      <c r="E120" s="50">
        <f t="shared" si="166"/>
        <v>1549.44</v>
      </c>
      <c r="F120" s="50">
        <f t="shared" si="167"/>
        <v>276.12</v>
      </c>
      <c r="G120" s="50">
        <f t="shared" si="168"/>
        <v>557.24</v>
      </c>
      <c r="H120" s="28">
        <f t="shared" si="169"/>
        <v>2382.8000000000002</v>
      </c>
      <c r="J120" s="50">
        <f t="shared" si="170"/>
        <v>12395.52</v>
      </c>
      <c r="K120" s="50">
        <f t="shared" si="171"/>
        <v>2208.96</v>
      </c>
      <c r="L120" s="50">
        <f t="shared" si="172"/>
        <v>4457.92</v>
      </c>
      <c r="M120" s="51">
        <f t="shared" si="173"/>
        <v>19062</v>
      </c>
      <c r="N120" s="50">
        <f t="shared" si="174"/>
        <v>7148</v>
      </c>
      <c r="O120" s="50">
        <f t="shared" si="175"/>
        <v>7148</v>
      </c>
      <c r="P120" s="52">
        <f t="shared" si="176"/>
        <v>4766</v>
      </c>
    </row>
    <row r="121" spans="1:16" ht="17.25" customHeight="1" thickBot="1" x14ac:dyDescent="0.35">
      <c r="A121" s="112"/>
      <c r="B121" s="17">
        <v>190400881</v>
      </c>
      <c r="C121" s="16" t="s">
        <v>149</v>
      </c>
      <c r="D121" s="18">
        <v>1</v>
      </c>
      <c r="E121" s="50">
        <f t="shared" si="166"/>
        <v>387.36</v>
      </c>
      <c r="F121" s="50">
        <f t="shared" si="167"/>
        <v>69.03</v>
      </c>
      <c r="G121" s="50">
        <f t="shared" si="168"/>
        <v>139.31</v>
      </c>
      <c r="H121" s="28">
        <f t="shared" si="169"/>
        <v>595.70000000000005</v>
      </c>
      <c r="J121" s="50">
        <f t="shared" si="170"/>
        <v>3098.88</v>
      </c>
      <c r="K121" s="50">
        <f t="shared" si="171"/>
        <v>552.24</v>
      </c>
      <c r="L121" s="50">
        <f t="shared" si="172"/>
        <v>1114.48</v>
      </c>
      <c r="M121" s="51">
        <f t="shared" si="173"/>
        <v>4766</v>
      </c>
      <c r="N121" s="50">
        <f t="shared" si="174"/>
        <v>1787</v>
      </c>
      <c r="O121" s="50">
        <f t="shared" si="175"/>
        <v>1787</v>
      </c>
      <c r="P121" s="52">
        <f t="shared" si="176"/>
        <v>1192</v>
      </c>
    </row>
    <row r="122" spans="1:16" ht="17.25" customHeight="1" thickBot="1" x14ac:dyDescent="0.35">
      <c r="A122" s="113" t="s">
        <v>150</v>
      </c>
      <c r="B122" s="114"/>
      <c r="C122" s="115"/>
      <c r="D122" s="19">
        <v>28</v>
      </c>
      <c r="E122" s="26">
        <f>SUM(E116:E121)</f>
        <v>10846.080000000002</v>
      </c>
      <c r="F122" s="26">
        <f t="shared" ref="F122:P122" si="177">SUM(F116:F121)</f>
        <v>1932.84</v>
      </c>
      <c r="G122" s="26">
        <f t="shared" si="177"/>
        <v>3900.68</v>
      </c>
      <c r="H122" s="26">
        <f t="shared" si="177"/>
        <v>16679.600000000002</v>
      </c>
      <c r="I122" s="26"/>
      <c r="J122" s="26">
        <f t="shared" si="177"/>
        <v>86768.640000000014</v>
      </c>
      <c r="K122" s="26">
        <f t="shared" si="177"/>
        <v>15462.72</v>
      </c>
      <c r="L122" s="26">
        <f t="shared" si="177"/>
        <v>31205.439999999999</v>
      </c>
      <c r="M122" s="54">
        <f t="shared" si="177"/>
        <v>133437</v>
      </c>
      <c r="N122" s="54">
        <f t="shared" si="177"/>
        <v>50038</v>
      </c>
      <c r="O122" s="54">
        <f t="shared" si="177"/>
        <v>50038</v>
      </c>
      <c r="P122" s="54">
        <f t="shared" si="177"/>
        <v>33361</v>
      </c>
    </row>
    <row r="123" spans="1:16" ht="17.25" customHeight="1" thickBot="1" x14ac:dyDescent="0.35">
      <c r="A123" s="110" t="s">
        <v>151</v>
      </c>
      <c r="B123" s="17">
        <v>190615485</v>
      </c>
      <c r="C123" s="16" t="s">
        <v>152</v>
      </c>
      <c r="D123" s="18">
        <v>2</v>
      </c>
      <c r="E123" s="50">
        <f t="shared" ref="E123:E129" si="178">+$D$274*D123</f>
        <v>774.72</v>
      </c>
      <c r="F123" s="50">
        <f t="shared" ref="F123:F129" si="179">+$D$275*D123</f>
        <v>138.06</v>
      </c>
      <c r="G123" s="50">
        <f t="shared" ref="G123:G129" si="180">+$D$276*D123</f>
        <v>278.62</v>
      </c>
      <c r="H123" s="28">
        <f t="shared" ref="H123:H129" si="181">SUM(E123:G123)</f>
        <v>1191.4000000000001</v>
      </c>
      <c r="J123" s="50">
        <f t="shared" ref="J123:J129" si="182">+E123*8</f>
        <v>6197.76</v>
      </c>
      <c r="K123" s="50">
        <f t="shared" ref="K123:K129" si="183">+F123*8</f>
        <v>1104.48</v>
      </c>
      <c r="L123" s="50">
        <f t="shared" ref="L123:L129" si="184">+G123*8</f>
        <v>2228.96</v>
      </c>
      <c r="M123" s="51">
        <f t="shared" ref="M123:M129" si="185">+ROUND(J123+K123+L123,0)</f>
        <v>9531</v>
      </c>
      <c r="N123" s="50">
        <f t="shared" ref="N123:N129" si="186">+ROUND(M123/8*3,0)</f>
        <v>3574</v>
      </c>
      <c r="O123" s="50">
        <f t="shared" ref="O123:O129" si="187">+N123</f>
        <v>3574</v>
      </c>
      <c r="P123" s="52">
        <f t="shared" ref="P123:P129" si="188">+M123-O123-N123</f>
        <v>2383</v>
      </c>
    </row>
    <row r="124" spans="1:16" ht="17.25" customHeight="1" thickBot="1" x14ac:dyDescent="0.35">
      <c r="A124" s="111"/>
      <c r="B124" s="17">
        <v>190615670</v>
      </c>
      <c r="C124" s="16" t="s">
        <v>153</v>
      </c>
      <c r="D124" s="18">
        <v>1</v>
      </c>
      <c r="E124" s="50">
        <f t="shared" si="178"/>
        <v>387.36</v>
      </c>
      <c r="F124" s="50">
        <f t="shared" si="179"/>
        <v>69.03</v>
      </c>
      <c r="G124" s="50">
        <f t="shared" si="180"/>
        <v>139.31</v>
      </c>
      <c r="H124" s="28">
        <f t="shared" si="181"/>
        <v>595.70000000000005</v>
      </c>
      <c r="J124" s="50">
        <f t="shared" si="182"/>
        <v>3098.88</v>
      </c>
      <c r="K124" s="50">
        <f t="shared" si="183"/>
        <v>552.24</v>
      </c>
      <c r="L124" s="50">
        <f t="shared" si="184"/>
        <v>1114.48</v>
      </c>
      <c r="M124" s="51">
        <f t="shared" si="185"/>
        <v>4766</v>
      </c>
      <c r="N124" s="50">
        <f t="shared" si="186"/>
        <v>1787</v>
      </c>
      <c r="O124" s="50">
        <f t="shared" si="187"/>
        <v>1787</v>
      </c>
      <c r="P124" s="52">
        <f t="shared" si="188"/>
        <v>1192</v>
      </c>
    </row>
    <row r="125" spans="1:16" ht="17.25" customHeight="1" thickBot="1" x14ac:dyDescent="0.35">
      <c r="A125" s="111"/>
      <c r="B125" s="17">
        <v>190616053</v>
      </c>
      <c r="C125" s="16" t="s">
        <v>154</v>
      </c>
      <c r="D125" s="18">
        <v>3</v>
      </c>
      <c r="E125" s="50">
        <f t="shared" si="178"/>
        <v>1162.08</v>
      </c>
      <c r="F125" s="50">
        <f t="shared" si="179"/>
        <v>207.09</v>
      </c>
      <c r="G125" s="50">
        <f t="shared" si="180"/>
        <v>417.93</v>
      </c>
      <c r="H125" s="28">
        <f t="shared" si="181"/>
        <v>1787.1</v>
      </c>
      <c r="J125" s="50">
        <f t="shared" si="182"/>
        <v>9296.64</v>
      </c>
      <c r="K125" s="50">
        <f t="shared" si="183"/>
        <v>1656.72</v>
      </c>
      <c r="L125" s="50">
        <f t="shared" si="184"/>
        <v>3343.44</v>
      </c>
      <c r="M125" s="51">
        <f t="shared" si="185"/>
        <v>14297</v>
      </c>
      <c r="N125" s="50">
        <f t="shared" si="186"/>
        <v>5361</v>
      </c>
      <c r="O125" s="50">
        <f t="shared" si="187"/>
        <v>5361</v>
      </c>
      <c r="P125" s="52">
        <f t="shared" si="188"/>
        <v>3575</v>
      </c>
    </row>
    <row r="126" spans="1:16" ht="17.25" customHeight="1" thickBot="1" x14ac:dyDescent="0.35">
      <c r="A126" s="111"/>
      <c r="B126" s="17">
        <v>190617874</v>
      </c>
      <c r="C126" s="16" t="s">
        <v>155</v>
      </c>
      <c r="D126" s="18">
        <v>1</v>
      </c>
      <c r="E126" s="50">
        <f t="shared" si="178"/>
        <v>387.36</v>
      </c>
      <c r="F126" s="50">
        <f t="shared" si="179"/>
        <v>69.03</v>
      </c>
      <c r="G126" s="50">
        <f t="shared" si="180"/>
        <v>139.31</v>
      </c>
      <c r="H126" s="28">
        <f t="shared" si="181"/>
        <v>595.70000000000005</v>
      </c>
      <c r="J126" s="50">
        <f t="shared" si="182"/>
        <v>3098.88</v>
      </c>
      <c r="K126" s="50">
        <f t="shared" si="183"/>
        <v>552.24</v>
      </c>
      <c r="L126" s="50">
        <f t="shared" si="184"/>
        <v>1114.48</v>
      </c>
      <c r="M126" s="51">
        <f t="shared" si="185"/>
        <v>4766</v>
      </c>
      <c r="N126" s="50">
        <f t="shared" si="186"/>
        <v>1787</v>
      </c>
      <c r="O126" s="50">
        <f t="shared" si="187"/>
        <v>1787</v>
      </c>
      <c r="P126" s="52">
        <f t="shared" si="188"/>
        <v>1192</v>
      </c>
    </row>
    <row r="127" spans="1:16" ht="17.25" customHeight="1" thickBot="1" x14ac:dyDescent="0.35">
      <c r="A127" s="111"/>
      <c r="B127" s="17">
        <v>190622864</v>
      </c>
      <c r="C127" s="16" t="s">
        <v>156</v>
      </c>
      <c r="D127" s="18">
        <v>3</v>
      </c>
      <c r="E127" s="50">
        <f t="shared" si="178"/>
        <v>1162.08</v>
      </c>
      <c r="F127" s="50">
        <f t="shared" si="179"/>
        <v>207.09</v>
      </c>
      <c r="G127" s="50">
        <f t="shared" si="180"/>
        <v>417.93</v>
      </c>
      <c r="H127" s="28">
        <f t="shared" si="181"/>
        <v>1787.1</v>
      </c>
      <c r="J127" s="50">
        <f t="shared" si="182"/>
        <v>9296.64</v>
      </c>
      <c r="K127" s="50">
        <f t="shared" si="183"/>
        <v>1656.72</v>
      </c>
      <c r="L127" s="50">
        <f t="shared" si="184"/>
        <v>3343.44</v>
      </c>
      <c r="M127" s="51">
        <f t="shared" si="185"/>
        <v>14297</v>
      </c>
      <c r="N127" s="50">
        <f t="shared" si="186"/>
        <v>5361</v>
      </c>
      <c r="O127" s="50">
        <f t="shared" si="187"/>
        <v>5361</v>
      </c>
      <c r="P127" s="52">
        <f t="shared" si="188"/>
        <v>3575</v>
      </c>
    </row>
    <row r="128" spans="1:16" ht="17.25" customHeight="1" thickBot="1" x14ac:dyDescent="0.35">
      <c r="A128" s="111"/>
      <c r="B128" s="17">
        <v>290614950</v>
      </c>
      <c r="C128" s="16" t="s">
        <v>157</v>
      </c>
      <c r="D128" s="18">
        <v>4</v>
      </c>
      <c r="E128" s="50">
        <f t="shared" si="178"/>
        <v>1549.44</v>
      </c>
      <c r="F128" s="50">
        <f t="shared" si="179"/>
        <v>276.12</v>
      </c>
      <c r="G128" s="50">
        <f t="shared" si="180"/>
        <v>557.24</v>
      </c>
      <c r="H128" s="28">
        <f t="shared" si="181"/>
        <v>2382.8000000000002</v>
      </c>
      <c r="J128" s="50">
        <f t="shared" si="182"/>
        <v>12395.52</v>
      </c>
      <c r="K128" s="50">
        <f t="shared" si="183"/>
        <v>2208.96</v>
      </c>
      <c r="L128" s="50">
        <f t="shared" si="184"/>
        <v>4457.92</v>
      </c>
      <c r="M128" s="51">
        <f t="shared" si="185"/>
        <v>19062</v>
      </c>
      <c r="N128" s="50">
        <f t="shared" si="186"/>
        <v>7148</v>
      </c>
      <c r="O128" s="50">
        <f t="shared" si="187"/>
        <v>7148</v>
      </c>
      <c r="P128" s="52">
        <f t="shared" si="188"/>
        <v>4766</v>
      </c>
    </row>
    <row r="129" spans="1:16" ht="17.25" customHeight="1" thickBot="1" x14ac:dyDescent="0.35">
      <c r="A129" s="112"/>
      <c r="B129" s="17">
        <v>290623390</v>
      </c>
      <c r="C129" s="16" t="s">
        <v>158</v>
      </c>
      <c r="D129" s="18">
        <v>9</v>
      </c>
      <c r="E129" s="50">
        <f t="shared" si="178"/>
        <v>3486.2400000000002</v>
      </c>
      <c r="F129" s="50">
        <f t="shared" si="179"/>
        <v>621.27</v>
      </c>
      <c r="G129" s="50">
        <f t="shared" si="180"/>
        <v>1253.79</v>
      </c>
      <c r="H129" s="28">
        <f t="shared" si="181"/>
        <v>5361.3</v>
      </c>
      <c r="J129" s="50">
        <f t="shared" si="182"/>
        <v>27889.920000000002</v>
      </c>
      <c r="K129" s="50">
        <f t="shared" si="183"/>
        <v>4970.16</v>
      </c>
      <c r="L129" s="50">
        <f t="shared" si="184"/>
        <v>10030.32</v>
      </c>
      <c r="M129" s="51">
        <f t="shared" si="185"/>
        <v>42890</v>
      </c>
      <c r="N129" s="50">
        <f t="shared" si="186"/>
        <v>16084</v>
      </c>
      <c r="O129" s="50">
        <f t="shared" si="187"/>
        <v>16084</v>
      </c>
      <c r="P129" s="52">
        <f t="shared" si="188"/>
        <v>10722</v>
      </c>
    </row>
    <row r="130" spans="1:16" ht="17.25" customHeight="1" thickBot="1" x14ac:dyDescent="0.35">
      <c r="A130" s="113" t="s">
        <v>159</v>
      </c>
      <c r="B130" s="114"/>
      <c r="C130" s="115"/>
      <c r="D130" s="19">
        <v>23</v>
      </c>
      <c r="E130" s="26">
        <f>SUM(E123:E129)</f>
        <v>8909.2800000000007</v>
      </c>
      <c r="F130" s="26">
        <f t="shared" ref="F130:P130" si="189">SUM(F123:F129)</f>
        <v>1587.69</v>
      </c>
      <c r="G130" s="26">
        <f t="shared" si="189"/>
        <v>3204.13</v>
      </c>
      <c r="H130" s="26">
        <f t="shared" si="189"/>
        <v>13701.099999999999</v>
      </c>
      <c r="I130" s="26"/>
      <c r="J130" s="26">
        <f t="shared" si="189"/>
        <v>71274.240000000005</v>
      </c>
      <c r="K130" s="26">
        <f t="shared" si="189"/>
        <v>12701.52</v>
      </c>
      <c r="L130" s="26">
        <f t="shared" si="189"/>
        <v>25633.040000000001</v>
      </c>
      <c r="M130" s="54">
        <f t="shared" si="189"/>
        <v>109609</v>
      </c>
      <c r="N130" s="54">
        <f t="shared" si="189"/>
        <v>41102</v>
      </c>
      <c r="O130" s="54">
        <f t="shared" si="189"/>
        <v>41102</v>
      </c>
      <c r="P130" s="54">
        <f t="shared" si="189"/>
        <v>27405</v>
      </c>
    </row>
    <row r="131" spans="1:16" ht="17.25" customHeight="1" thickBot="1" x14ac:dyDescent="0.35">
      <c r="A131" s="16" t="s">
        <v>160</v>
      </c>
      <c r="B131" s="17">
        <v>191130983</v>
      </c>
      <c r="C131" s="16" t="s">
        <v>161</v>
      </c>
      <c r="D131" s="18">
        <v>1</v>
      </c>
      <c r="E131" s="50">
        <f>+$D$274*D131</f>
        <v>387.36</v>
      </c>
      <c r="F131" s="50">
        <f>+$D$275*D131</f>
        <v>69.03</v>
      </c>
      <c r="G131" s="50">
        <f>+$D$276*D131</f>
        <v>139.31</v>
      </c>
      <c r="H131" s="28">
        <f>SUM(E131:G131)</f>
        <v>595.70000000000005</v>
      </c>
      <c r="J131" s="50">
        <f>+E131*8</f>
        <v>3098.88</v>
      </c>
      <c r="K131" s="50">
        <f>+F131*8</f>
        <v>552.24</v>
      </c>
      <c r="L131" s="50">
        <f>+G131*8</f>
        <v>1114.48</v>
      </c>
      <c r="M131" s="51">
        <f>+ROUND(J131+K131+L131,0)</f>
        <v>4766</v>
      </c>
      <c r="N131" s="50">
        <f>+ROUND(M131/8*3,0)</f>
        <v>1787</v>
      </c>
      <c r="O131" s="50">
        <f>+N131</f>
        <v>1787</v>
      </c>
      <c r="P131" s="52">
        <f>+M131-O131-N131</f>
        <v>1192</v>
      </c>
    </row>
    <row r="132" spans="1:16" ht="17.25" customHeight="1" thickBot="1" x14ac:dyDescent="0.35">
      <c r="A132" s="113" t="s">
        <v>162</v>
      </c>
      <c r="B132" s="114"/>
      <c r="C132" s="115"/>
      <c r="D132" s="19">
        <v>1</v>
      </c>
      <c r="E132" s="26">
        <f>SUM(E131)</f>
        <v>387.36</v>
      </c>
      <c r="F132" s="26">
        <f t="shared" ref="F132:P132" si="190">SUM(F131)</f>
        <v>69.03</v>
      </c>
      <c r="G132" s="26">
        <f t="shared" si="190"/>
        <v>139.31</v>
      </c>
      <c r="H132" s="26">
        <f t="shared" si="190"/>
        <v>595.70000000000005</v>
      </c>
      <c r="I132" s="26"/>
      <c r="J132" s="26">
        <f t="shared" si="190"/>
        <v>3098.88</v>
      </c>
      <c r="K132" s="26">
        <f t="shared" si="190"/>
        <v>552.24</v>
      </c>
      <c r="L132" s="26">
        <f t="shared" si="190"/>
        <v>1114.48</v>
      </c>
      <c r="M132" s="54">
        <f t="shared" si="190"/>
        <v>4766</v>
      </c>
      <c r="N132" s="54">
        <f t="shared" si="190"/>
        <v>1787</v>
      </c>
      <c r="O132" s="54">
        <f t="shared" si="190"/>
        <v>1787</v>
      </c>
      <c r="P132" s="54">
        <f t="shared" si="190"/>
        <v>1192</v>
      </c>
    </row>
    <row r="133" spans="1:16" ht="17.25" customHeight="1" thickBot="1" x14ac:dyDescent="0.35">
      <c r="A133" s="110" t="s">
        <v>163</v>
      </c>
      <c r="B133" s="17">
        <v>190212573</v>
      </c>
      <c r="C133" s="16" t="s">
        <v>164</v>
      </c>
      <c r="D133" s="18">
        <v>1</v>
      </c>
      <c r="E133" s="50">
        <f>+$D$274*D133</f>
        <v>387.36</v>
      </c>
      <c r="F133" s="50">
        <f>+$D$275*D133</f>
        <v>69.03</v>
      </c>
      <c r="G133" s="50">
        <f>+$D$276*D133</f>
        <v>139.31</v>
      </c>
      <c r="H133" s="28">
        <f t="shared" ref="H133:H137" si="191">SUM(E133:G133)</f>
        <v>595.70000000000005</v>
      </c>
      <c r="J133" s="50">
        <f t="shared" ref="J133:J137" si="192">+E133*8</f>
        <v>3098.88</v>
      </c>
      <c r="K133" s="50">
        <f t="shared" ref="K133:K137" si="193">+F133*8</f>
        <v>552.24</v>
      </c>
      <c r="L133" s="50">
        <f t="shared" ref="L133:L137" si="194">+G133*8</f>
        <v>1114.48</v>
      </c>
      <c r="M133" s="51">
        <f t="shared" ref="M133:M137" si="195">+ROUND(J133+K133+L133,0)</f>
        <v>4766</v>
      </c>
      <c r="N133" s="50">
        <f t="shared" ref="N133:N137" si="196">+ROUND(M133/8*3,0)</f>
        <v>1787</v>
      </c>
      <c r="O133" s="50">
        <f t="shared" ref="O133:O137" si="197">+N133</f>
        <v>1787</v>
      </c>
      <c r="P133" s="52">
        <f t="shared" ref="P133:P137" si="198">+M133-O133-N133</f>
        <v>1192</v>
      </c>
    </row>
    <row r="134" spans="1:16" ht="17.25" customHeight="1" thickBot="1" x14ac:dyDescent="0.35">
      <c r="A134" s="111"/>
      <c r="B134" s="17">
        <v>290213480</v>
      </c>
      <c r="C134" s="16" t="s">
        <v>165</v>
      </c>
      <c r="D134" s="18">
        <v>1</v>
      </c>
      <c r="E134" s="50">
        <f>+$D$274*D134</f>
        <v>387.36</v>
      </c>
      <c r="F134" s="50">
        <f>+$D$275*D134</f>
        <v>69.03</v>
      </c>
      <c r="G134" s="50">
        <f>+$D$276*D134</f>
        <v>139.31</v>
      </c>
      <c r="H134" s="28">
        <f t="shared" si="191"/>
        <v>595.70000000000005</v>
      </c>
      <c r="J134" s="50">
        <f t="shared" si="192"/>
        <v>3098.88</v>
      </c>
      <c r="K134" s="50">
        <f t="shared" si="193"/>
        <v>552.24</v>
      </c>
      <c r="L134" s="50">
        <f t="shared" si="194"/>
        <v>1114.48</v>
      </c>
      <c r="M134" s="51">
        <f t="shared" si="195"/>
        <v>4766</v>
      </c>
      <c r="N134" s="50">
        <f t="shared" si="196"/>
        <v>1787</v>
      </c>
      <c r="O134" s="50">
        <f t="shared" si="197"/>
        <v>1787</v>
      </c>
      <c r="P134" s="52">
        <f t="shared" si="198"/>
        <v>1192</v>
      </c>
    </row>
    <row r="135" spans="1:16" ht="17.25" customHeight="1" thickBot="1" x14ac:dyDescent="0.35">
      <c r="A135" s="111"/>
      <c r="B135" s="17">
        <v>307399715</v>
      </c>
      <c r="C135" s="16" t="s">
        <v>166</v>
      </c>
      <c r="D135" s="18">
        <v>4</v>
      </c>
      <c r="E135" s="50">
        <f>+$D$274*D135</f>
        <v>1549.44</v>
      </c>
      <c r="F135" s="50">
        <f>+$D$275*D135</f>
        <v>276.12</v>
      </c>
      <c r="G135" s="50">
        <f>+$D$276*D135</f>
        <v>557.24</v>
      </c>
      <c r="H135" s="28">
        <f t="shared" si="191"/>
        <v>2382.8000000000002</v>
      </c>
      <c r="J135" s="50">
        <f t="shared" si="192"/>
        <v>12395.52</v>
      </c>
      <c r="K135" s="50">
        <f t="shared" si="193"/>
        <v>2208.96</v>
      </c>
      <c r="L135" s="50">
        <f t="shared" si="194"/>
        <v>4457.92</v>
      </c>
      <c r="M135" s="51">
        <f t="shared" si="195"/>
        <v>19062</v>
      </c>
      <c r="N135" s="50">
        <f t="shared" si="196"/>
        <v>7148</v>
      </c>
      <c r="O135" s="50">
        <f t="shared" si="197"/>
        <v>7148</v>
      </c>
      <c r="P135" s="52">
        <f t="shared" si="198"/>
        <v>4766</v>
      </c>
    </row>
    <row r="136" spans="1:16" ht="17.25" customHeight="1" thickBot="1" x14ac:dyDescent="0.35">
      <c r="A136" s="111"/>
      <c r="B136" s="17">
        <v>307400085</v>
      </c>
      <c r="C136" s="16" t="s">
        <v>167</v>
      </c>
      <c r="D136" s="18">
        <v>3</v>
      </c>
      <c r="E136" s="50">
        <f>+$D$274*D136</f>
        <v>1162.08</v>
      </c>
      <c r="F136" s="50">
        <f>+$D$275*D136</f>
        <v>207.09</v>
      </c>
      <c r="G136" s="50">
        <f>+$D$276*D136</f>
        <v>417.93</v>
      </c>
      <c r="H136" s="28">
        <f t="shared" si="191"/>
        <v>1787.1</v>
      </c>
      <c r="J136" s="50">
        <f t="shared" si="192"/>
        <v>9296.64</v>
      </c>
      <c r="K136" s="50">
        <f t="shared" si="193"/>
        <v>1656.72</v>
      </c>
      <c r="L136" s="50">
        <f t="shared" si="194"/>
        <v>3343.44</v>
      </c>
      <c r="M136" s="51">
        <f t="shared" si="195"/>
        <v>14297</v>
      </c>
      <c r="N136" s="50">
        <f t="shared" si="196"/>
        <v>5361</v>
      </c>
      <c r="O136" s="50">
        <f t="shared" si="197"/>
        <v>5361</v>
      </c>
      <c r="P136" s="52">
        <f t="shared" si="198"/>
        <v>3575</v>
      </c>
    </row>
    <row r="137" spans="1:16" ht="17.25" customHeight="1" thickBot="1" x14ac:dyDescent="0.35">
      <c r="A137" s="112"/>
      <c r="B137" s="17">
        <v>307400473</v>
      </c>
      <c r="C137" s="16" t="s">
        <v>168</v>
      </c>
      <c r="D137" s="18">
        <v>3</v>
      </c>
      <c r="E137" s="50">
        <f>+$D$274*D137</f>
        <v>1162.08</v>
      </c>
      <c r="F137" s="50">
        <f>+$D$275*D137</f>
        <v>207.09</v>
      </c>
      <c r="G137" s="50">
        <f>+$D$276*D137</f>
        <v>417.93</v>
      </c>
      <c r="H137" s="28">
        <f t="shared" si="191"/>
        <v>1787.1</v>
      </c>
      <c r="J137" s="50">
        <f t="shared" si="192"/>
        <v>9296.64</v>
      </c>
      <c r="K137" s="50">
        <f t="shared" si="193"/>
        <v>1656.72</v>
      </c>
      <c r="L137" s="50">
        <f t="shared" si="194"/>
        <v>3343.44</v>
      </c>
      <c r="M137" s="51">
        <f t="shared" si="195"/>
        <v>14297</v>
      </c>
      <c r="N137" s="50">
        <f t="shared" si="196"/>
        <v>5361</v>
      </c>
      <c r="O137" s="50">
        <f t="shared" si="197"/>
        <v>5361</v>
      </c>
      <c r="P137" s="52">
        <f t="shared" si="198"/>
        <v>3575</v>
      </c>
    </row>
    <row r="138" spans="1:16" ht="17.25" customHeight="1" thickBot="1" x14ac:dyDescent="0.35">
      <c r="A138" s="113" t="s">
        <v>169</v>
      </c>
      <c r="B138" s="114"/>
      <c r="C138" s="115"/>
      <c r="D138" s="19">
        <v>12</v>
      </c>
      <c r="E138" s="26">
        <f>SUM(E133:E137)</f>
        <v>4648.32</v>
      </c>
      <c r="F138" s="26">
        <f t="shared" ref="F138:P138" si="199">SUM(F133:F137)</f>
        <v>828.36</v>
      </c>
      <c r="G138" s="26">
        <f t="shared" si="199"/>
        <v>1671.72</v>
      </c>
      <c r="H138" s="26">
        <f t="shared" si="199"/>
        <v>7148.4</v>
      </c>
      <c r="I138" s="26"/>
      <c r="J138" s="26">
        <f t="shared" si="199"/>
        <v>37186.559999999998</v>
      </c>
      <c r="K138" s="26">
        <f t="shared" si="199"/>
        <v>6626.88</v>
      </c>
      <c r="L138" s="26">
        <f t="shared" si="199"/>
        <v>13373.76</v>
      </c>
      <c r="M138" s="54">
        <f t="shared" si="199"/>
        <v>57188</v>
      </c>
      <c r="N138" s="54">
        <f t="shared" si="199"/>
        <v>21444</v>
      </c>
      <c r="O138" s="54">
        <f t="shared" si="199"/>
        <v>21444</v>
      </c>
      <c r="P138" s="54">
        <f t="shared" si="199"/>
        <v>14300</v>
      </c>
    </row>
    <row r="139" spans="1:16" ht="17.25" customHeight="1" thickBot="1" x14ac:dyDescent="0.35">
      <c r="A139" s="110" t="s">
        <v>170</v>
      </c>
      <c r="B139" s="17">
        <v>190670720</v>
      </c>
      <c r="C139" s="16" t="s">
        <v>171</v>
      </c>
      <c r="D139" s="18">
        <v>2</v>
      </c>
      <c r="E139" s="50">
        <f t="shared" ref="E139:E146" si="200">+$D$274*D139</f>
        <v>774.72</v>
      </c>
      <c r="F139" s="50">
        <f t="shared" ref="F139:F146" si="201">+$D$275*D139</f>
        <v>138.06</v>
      </c>
      <c r="G139" s="50">
        <f t="shared" ref="G139:G146" si="202">+$D$276*D139</f>
        <v>278.62</v>
      </c>
      <c r="H139" s="28">
        <f t="shared" ref="H139:H146" si="203">SUM(E139:G139)</f>
        <v>1191.4000000000001</v>
      </c>
      <c r="J139" s="50">
        <f t="shared" ref="J139:J146" si="204">+E139*8</f>
        <v>6197.76</v>
      </c>
      <c r="K139" s="50">
        <f t="shared" ref="K139:K146" si="205">+F139*8</f>
        <v>1104.48</v>
      </c>
      <c r="L139" s="50">
        <f t="shared" ref="L139:L146" si="206">+G139*8</f>
        <v>2228.96</v>
      </c>
      <c r="M139" s="51">
        <f t="shared" ref="M139:M146" si="207">+ROUND(J139+K139+L139,0)</f>
        <v>9531</v>
      </c>
      <c r="N139" s="50">
        <f t="shared" ref="N139:N146" si="208">+ROUND(M139/8*3,0)</f>
        <v>3574</v>
      </c>
      <c r="O139" s="50">
        <f t="shared" ref="O139:O146" si="209">+N139</f>
        <v>3574</v>
      </c>
      <c r="P139" s="52">
        <f t="shared" ref="P139:P146" si="210">+M139-O139-N139</f>
        <v>2383</v>
      </c>
    </row>
    <row r="140" spans="1:16" ht="17.25" customHeight="1" thickBot="1" x14ac:dyDescent="0.35">
      <c r="A140" s="111"/>
      <c r="B140" s="17">
        <v>190672739</v>
      </c>
      <c r="C140" s="16" t="s">
        <v>172</v>
      </c>
      <c r="D140" s="18">
        <v>4</v>
      </c>
      <c r="E140" s="50">
        <f t="shared" si="200"/>
        <v>1549.44</v>
      </c>
      <c r="F140" s="50">
        <f t="shared" si="201"/>
        <v>276.12</v>
      </c>
      <c r="G140" s="50">
        <f t="shared" si="202"/>
        <v>557.24</v>
      </c>
      <c r="H140" s="28">
        <f t="shared" si="203"/>
        <v>2382.8000000000002</v>
      </c>
      <c r="J140" s="50">
        <f t="shared" si="204"/>
        <v>12395.52</v>
      </c>
      <c r="K140" s="50">
        <f t="shared" si="205"/>
        <v>2208.96</v>
      </c>
      <c r="L140" s="50">
        <f t="shared" si="206"/>
        <v>4457.92</v>
      </c>
      <c r="M140" s="51">
        <f t="shared" si="207"/>
        <v>19062</v>
      </c>
      <c r="N140" s="50">
        <f t="shared" si="208"/>
        <v>7148</v>
      </c>
      <c r="O140" s="50">
        <f t="shared" si="209"/>
        <v>7148</v>
      </c>
      <c r="P140" s="52">
        <f t="shared" si="210"/>
        <v>4766</v>
      </c>
    </row>
    <row r="141" spans="1:16" ht="17.25" customHeight="1" thickBot="1" x14ac:dyDescent="0.35">
      <c r="A141" s="111"/>
      <c r="B141" s="17">
        <v>190673798</v>
      </c>
      <c r="C141" s="16" t="s">
        <v>173</v>
      </c>
      <c r="D141" s="18">
        <v>2</v>
      </c>
      <c r="E141" s="50">
        <f t="shared" si="200"/>
        <v>774.72</v>
      </c>
      <c r="F141" s="50">
        <f t="shared" si="201"/>
        <v>138.06</v>
      </c>
      <c r="G141" s="50">
        <f t="shared" si="202"/>
        <v>278.62</v>
      </c>
      <c r="H141" s="28">
        <f t="shared" si="203"/>
        <v>1191.4000000000001</v>
      </c>
      <c r="J141" s="50">
        <f t="shared" si="204"/>
        <v>6197.76</v>
      </c>
      <c r="K141" s="50">
        <f t="shared" si="205"/>
        <v>1104.48</v>
      </c>
      <c r="L141" s="50">
        <f t="shared" si="206"/>
        <v>2228.96</v>
      </c>
      <c r="M141" s="51">
        <f t="shared" si="207"/>
        <v>9531</v>
      </c>
      <c r="N141" s="50">
        <f t="shared" si="208"/>
        <v>3574</v>
      </c>
      <c r="O141" s="50">
        <f t="shared" si="209"/>
        <v>3574</v>
      </c>
      <c r="P141" s="52">
        <f t="shared" si="210"/>
        <v>2383</v>
      </c>
    </row>
    <row r="142" spans="1:16" ht="17.25" customHeight="1" thickBot="1" x14ac:dyDescent="0.35">
      <c r="A142" s="111"/>
      <c r="B142" s="17">
        <v>190673983</v>
      </c>
      <c r="C142" s="16" t="s">
        <v>174</v>
      </c>
      <c r="D142" s="18">
        <v>2</v>
      </c>
      <c r="E142" s="50">
        <f t="shared" si="200"/>
        <v>774.72</v>
      </c>
      <c r="F142" s="50">
        <f t="shared" si="201"/>
        <v>138.06</v>
      </c>
      <c r="G142" s="50">
        <f t="shared" si="202"/>
        <v>278.62</v>
      </c>
      <c r="H142" s="28">
        <f t="shared" si="203"/>
        <v>1191.4000000000001</v>
      </c>
      <c r="J142" s="50">
        <f t="shared" si="204"/>
        <v>6197.76</v>
      </c>
      <c r="K142" s="50">
        <f t="shared" si="205"/>
        <v>1104.48</v>
      </c>
      <c r="L142" s="50">
        <f t="shared" si="206"/>
        <v>2228.96</v>
      </c>
      <c r="M142" s="51">
        <f t="shared" si="207"/>
        <v>9531</v>
      </c>
      <c r="N142" s="50">
        <f t="shared" si="208"/>
        <v>3574</v>
      </c>
      <c r="O142" s="50">
        <f t="shared" si="209"/>
        <v>3574</v>
      </c>
      <c r="P142" s="52">
        <f t="shared" si="210"/>
        <v>2383</v>
      </c>
    </row>
    <row r="143" spans="1:16" ht="17.25" customHeight="1" thickBot="1" x14ac:dyDescent="0.35">
      <c r="A143" s="111"/>
      <c r="B143" s="17">
        <v>190714355</v>
      </c>
      <c r="C143" s="16" t="s">
        <v>175</v>
      </c>
      <c r="D143" s="18">
        <v>4</v>
      </c>
      <c r="E143" s="50">
        <f t="shared" si="200"/>
        <v>1549.44</v>
      </c>
      <c r="F143" s="50">
        <f t="shared" si="201"/>
        <v>276.12</v>
      </c>
      <c r="G143" s="50">
        <f t="shared" si="202"/>
        <v>557.24</v>
      </c>
      <c r="H143" s="28">
        <f t="shared" si="203"/>
        <v>2382.8000000000002</v>
      </c>
      <c r="J143" s="50">
        <f t="shared" si="204"/>
        <v>12395.52</v>
      </c>
      <c r="K143" s="50">
        <f t="shared" si="205"/>
        <v>2208.96</v>
      </c>
      <c r="L143" s="50">
        <f t="shared" si="206"/>
        <v>4457.92</v>
      </c>
      <c r="M143" s="51">
        <f t="shared" si="207"/>
        <v>19062</v>
      </c>
      <c r="N143" s="50">
        <f t="shared" si="208"/>
        <v>7148</v>
      </c>
      <c r="O143" s="50">
        <f t="shared" si="209"/>
        <v>7148</v>
      </c>
      <c r="P143" s="52">
        <f t="shared" si="210"/>
        <v>4766</v>
      </c>
    </row>
    <row r="144" spans="1:16" ht="17.25" customHeight="1" thickBot="1" x14ac:dyDescent="0.35">
      <c r="A144" s="111"/>
      <c r="B144" s="17">
        <v>190714693</v>
      </c>
      <c r="C144" s="16" t="s">
        <v>176</v>
      </c>
      <c r="D144" s="18">
        <v>3</v>
      </c>
      <c r="E144" s="50">
        <f t="shared" si="200"/>
        <v>1162.08</v>
      </c>
      <c r="F144" s="50">
        <f t="shared" si="201"/>
        <v>207.09</v>
      </c>
      <c r="G144" s="50">
        <f t="shared" si="202"/>
        <v>417.93</v>
      </c>
      <c r="H144" s="28">
        <f t="shared" si="203"/>
        <v>1787.1</v>
      </c>
      <c r="J144" s="50">
        <f t="shared" si="204"/>
        <v>9296.64</v>
      </c>
      <c r="K144" s="50">
        <f t="shared" si="205"/>
        <v>1656.72</v>
      </c>
      <c r="L144" s="50">
        <f t="shared" si="206"/>
        <v>3343.44</v>
      </c>
      <c r="M144" s="51">
        <f t="shared" si="207"/>
        <v>14297</v>
      </c>
      <c r="N144" s="50">
        <f t="shared" si="208"/>
        <v>5361</v>
      </c>
      <c r="O144" s="50">
        <f t="shared" si="209"/>
        <v>5361</v>
      </c>
      <c r="P144" s="52">
        <f t="shared" si="210"/>
        <v>3575</v>
      </c>
    </row>
    <row r="145" spans="1:16" ht="17.25" customHeight="1" thickBot="1" x14ac:dyDescent="0.35">
      <c r="A145" s="111"/>
      <c r="B145" s="17">
        <v>190714921</v>
      </c>
      <c r="C145" s="16" t="s">
        <v>177</v>
      </c>
      <c r="D145" s="18">
        <v>9</v>
      </c>
      <c r="E145" s="50">
        <f t="shared" si="200"/>
        <v>3486.2400000000002</v>
      </c>
      <c r="F145" s="50">
        <f t="shared" si="201"/>
        <v>621.27</v>
      </c>
      <c r="G145" s="50">
        <f t="shared" si="202"/>
        <v>1253.79</v>
      </c>
      <c r="H145" s="28">
        <f t="shared" si="203"/>
        <v>5361.3</v>
      </c>
      <c r="J145" s="50">
        <f t="shared" si="204"/>
        <v>27889.920000000002</v>
      </c>
      <c r="K145" s="50">
        <f t="shared" si="205"/>
        <v>4970.16</v>
      </c>
      <c r="L145" s="50">
        <f t="shared" si="206"/>
        <v>10030.32</v>
      </c>
      <c r="M145" s="51">
        <f t="shared" si="207"/>
        <v>42890</v>
      </c>
      <c r="N145" s="50">
        <f t="shared" si="208"/>
        <v>16084</v>
      </c>
      <c r="O145" s="50">
        <f t="shared" si="209"/>
        <v>16084</v>
      </c>
      <c r="P145" s="52">
        <f t="shared" si="210"/>
        <v>10722</v>
      </c>
    </row>
    <row r="146" spans="1:16" ht="17.25" customHeight="1" thickBot="1" x14ac:dyDescent="0.35">
      <c r="A146" s="112"/>
      <c r="B146" s="17">
        <v>290714160</v>
      </c>
      <c r="C146" s="16" t="s">
        <v>178</v>
      </c>
      <c r="D146" s="18">
        <v>5</v>
      </c>
      <c r="E146" s="50">
        <f t="shared" si="200"/>
        <v>1936.8000000000002</v>
      </c>
      <c r="F146" s="50">
        <f t="shared" si="201"/>
        <v>345.15</v>
      </c>
      <c r="G146" s="50">
        <f t="shared" si="202"/>
        <v>696.55</v>
      </c>
      <c r="H146" s="28">
        <f t="shared" si="203"/>
        <v>2978.5</v>
      </c>
      <c r="J146" s="50">
        <f t="shared" si="204"/>
        <v>15494.400000000001</v>
      </c>
      <c r="K146" s="50">
        <f t="shared" si="205"/>
        <v>2761.2</v>
      </c>
      <c r="L146" s="50">
        <f t="shared" si="206"/>
        <v>5572.4</v>
      </c>
      <c r="M146" s="51">
        <f t="shared" si="207"/>
        <v>23828</v>
      </c>
      <c r="N146" s="50">
        <f t="shared" si="208"/>
        <v>8936</v>
      </c>
      <c r="O146" s="50">
        <f t="shared" si="209"/>
        <v>8936</v>
      </c>
      <c r="P146" s="52">
        <f t="shared" si="210"/>
        <v>5956</v>
      </c>
    </row>
    <row r="147" spans="1:16" ht="17.25" customHeight="1" thickBot="1" x14ac:dyDescent="0.35">
      <c r="A147" s="113" t="s">
        <v>179</v>
      </c>
      <c r="B147" s="114"/>
      <c r="C147" s="115"/>
      <c r="D147" s="19">
        <v>31</v>
      </c>
      <c r="E147" s="26">
        <f>SUM(E139:E146)</f>
        <v>12008.16</v>
      </c>
      <c r="F147" s="26">
        <f t="shared" ref="F147:P147" si="211">SUM(F139:F146)</f>
        <v>2139.9299999999998</v>
      </c>
      <c r="G147" s="26">
        <f t="shared" si="211"/>
        <v>4318.6099999999997</v>
      </c>
      <c r="H147" s="26">
        <f t="shared" si="211"/>
        <v>18466.7</v>
      </c>
      <c r="I147" s="26">
        <f t="shared" si="211"/>
        <v>0</v>
      </c>
      <c r="J147" s="26">
        <f t="shared" si="211"/>
        <v>96065.279999999999</v>
      </c>
      <c r="K147" s="26">
        <f t="shared" si="211"/>
        <v>17119.439999999999</v>
      </c>
      <c r="L147" s="26">
        <f t="shared" si="211"/>
        <v>34548.879999999997</v>
      </c>
      <c r="M147" s="26">
        <f t="shared" si="211"/>
        <v>147732</v>
      </c>
      <c r="N147" s="26">
        <f t="shared" si="211"/>
        <v>55399</v>
      </c>
      <c r="O147" s="26">
        <f t="shared" si="211"/>
        <v>55399</v>
      </c>
      <c r="P147" s="26">
        <f t="shared" si="211"/>
        <v>36934</v>
      </c>
    </row>
    <row r="148" spans="1:16" ht="17.25" customHeight="1" thickBot="1" x14ac:dyDescent="0.35">
      <c r="A148" s="110" t="s">
        <v>180</v>
      </c>
      <c r="B148" s="17">
        <v>190082578</v>
      </c>
      <c r="C148" s="16" t="s">
        <v>181</v>
      </c>
      <c r="D148" s="18">
        <v>11</v>
      </c>
      <c r="E148" s="50">
        <f t="shared" ref="E148:E155" si="212">+$D$274*D148</f>
        <v>4260.96</v>
      </c>
      <c r="F148" s="50">
        <f t="shared" ref="F148:F155" si="213">+$D$275*D148</f>
        <v>759.33</v>
      </c>
      <c r="G148" s="50">
        <f t="shared" ref="G148:G155" si="214">+$D$276*D148</f>
        <v>1532.41</v>
      </c>
      <c r="H148" s="28">
        <f t="shared" ref="H148:H155" si="215">SUM(E148:G148)</f>
        <v>6552.7</v>
      </c>
      <c r="J148" s="50">
        <f t="shared" ref="J148:J155" si="216">+E148*8</f>
        <v>34087.68</v>
      </c>
      <c r="K148" s="50">
        <f t="shared" ref="K148:K155" si="217">+F148*8</f>
        <v>6074.64</v>
      </c>
      <c r="L148" s="50">
        <f t="shared" ref="L148:L155" si="218">+G148*8</f>
        <v>12259.28</v>
      </c>
      <c r="M148" s="51">
        <f t="shared" ref="M148:M155" si="219">+ROUND(J148+K148+L148,0)</f>
        <v>52422</v>
      </c>
      <c r="N148" s="50">
        <f t="shared" ref="N148:N155" si="220">+ROUND(M148/8*3,0)</f>
        <v>19658</v>
      </c>
      <c r="O148" s="50">
        <f t="shared" ref="O148:O155" si="221">+N148</f>
        <v>19658</v>
      </c>
      <c r="P148" s="52">
        <f t="shared" ref="P148:P155" si="222">+M148-O148-N148</f>
        <v>13106</v>
      </c>
    </row>
    <row r="149" spans="1:16" ht="17.25" customHeight="1" thickBot="1" x14ac:dyDescent="0.35">
      <c r="A149" s="111"/>
      <c r="B149" s="17">
        <v>190082959</v>
      </c>
      <c r="C149" s="16" t="s">
        <v>182</v>
      </c>
      <c r="D149" s="18">
        <v>2</v>
      </c>
      <c r="E149" s="50">
        <f t="shared" si="212"/>
        <v>774.72</v>
      </c>
      <c r="F149" s="50">
        <f t="shared" si="213"/>
        <v>138.06</v>
      </c>
      <c r="G149" s="50">
        <f t="shared" si="214"/>
        <v>278.62</v>
      </c>
      <c r="H149" s="28">
        <f t="shared" si="215"/>
        <v>1191.4000000000001</v>
      </c>
      <c r="J149" s="50">
        <f t="shared" si="216"/>
        <v>6197.76</v>
      </c>
      <c r="K149" s="50">
        <f t="shared" si="217"/>
        <v>1104.48</v>
      </c>
      <c r="L149" s="50">
        <f t="shared" si="218"/>
        <v>2228.96</v>
      </c>
      <c r="M149" s="51">
        <f t="shared" si="219"/>
        <v>9531</v>
      </c>
      <c r="N149" s="50">
        <f t="shared" si="220"/>
        <v>3574</v>
      </c>
      <c r="O149" s="50">
        <f t="shared" si="221"/>
        <v>3574</v>
      </c>
      <c r="P149" s="52">
        <f t="shared" si="222"/>
        <v>2383</v>
      </c>
    </row>
    <row r="150" spans="1:16" ht="17.25" customHeight="1" thickBot="1" x14ac:dyDescent="0.35">
      <c r="A150" s="111"/>
      <c r="B150" s="17">
        <v>190105112</v>
      </c>
      <c r="C150" s="16" t="s">
        <v>183</v>
      </c>
      <c r="D150" s="18">
        <v>2</v>
      </c>
      <c r="E150" s="50">
        <f t="shared" si="212"/>
        <v>774.72</v>
      </c>
      <c r="F150" s="50">
        <f t="shared" si="213"/>
        <v>138.06</v>
      </c>
      <c r="G150" s="50">
        <f t="shared" si="214"/>
        <v>278.62</v>
      </c>
      <c r="H150" s="28">
        <f t="shared" si="215"/>
        <v>1191.4000000000001</v>
      </c>
      <c r="J150" s="50">
        <f t="shared" si="216"/>
        <v>6197.76</v>
      </c>
      <c r="K150" s="50">
        <f t="shared" si="217"/>
        <v>1104.48</v>
      </c>
      <c r="L150" s="50">
        <f t="shared" si="218"/>
        <v>2228.96</v>
      </c>
      <c r="M150" s="51">
        <f t="shared" si="219"/>
        <v>9531</v>
      </c>
      <c r="N150" s="50">
        <f t="shared" si="220"/>
        <v>3574</v>
      </c>
      <c r="O150" s="50">
        <f t="shared" si="221"/>
        <v>3574</v>
      </c>
      <c r="P150" s="52">
        <f t="shared" si="222"/>
        <v>2383</v>
      </c>
    </row>
    <row r="151" spans="1:16" ht="17.25" customHeight="1" thickBot="1" x14ac:dyDescent="0.35">
      <c r="A151" s="111"/>
      <c r="B151" s="17">
        <v>190105646</v>
      </c>
      <c r="C151" s="16" t="s">
        <v>184</v>
      </c>
      <c r="D151" s="18">
        <v>4</v>
      </c>
      <c r="E151" s="50">
        <f t="shared" si="212"/>
        <v>1549.44</v>
      </c>
      <c r="F151" s="50">
        <f t="shared" si="213"/>
        <v>276.12</v>
      </c>
      <c r="G151" s="50">
        <f t="shared" si="214"/>
        <v>557.24</v>
      </c>
      <c r="H151" s="28">
        <f t="shared" si="215"/>
        <v>2382.8000000000002</v>
      </c>
      <c r="J151" s="50">
        <f t="shared" si="216"/>
        <v>12395.52</v>
      </c>
      <c r="K151" s="50">
        <f t="shared" si="217"/>
        <v>2208.96</v>
      </c>
      <c r="L151" s="50">
        <f t="shared" si="218"/>
        <v>4457.92</v>
      </c>
      <c r="M151" s="51">
        <f t="shared" si="219"/>
        <v>19062</v>
      </c>
      <c r="N151" s="50">
        <f t="shared" si="220"/>
        <v>7148</v>
      </c>
      <c r="O151" s="50">
        <f t="shared" si="221"/>
        <v>7148</v>
      </c>
      <c r="P151" s="52">
        <f t="shared" si="222"/>
        <v>4766</v>
      </c>
    </row>
    <row r="152" spans="1:16" ht="17.25" customHeight="1" thickBot="1" x14ac:dyDescent="0.35">
      <c r="A152" s="111"/>
      <c r="B152" s="17">
        <v>190106552</v>
      </c>
      <c r="C152" s="16" t="s">
        <v>185</v>
      </c>
      <c r="D152" s="18">
        <v>3</v>
      </c>
      <c r="E152" s="50">
        <f t="shared" si="212"/>
        <v>1162.08</v>
      </c>
      <c r="F152" s="50">
        <f t="shared" si="213"/>
        <v>207.09</v>
      </c>
      <c r="G152" s="50">
        <f t="shared" si="214"/>
        <v>417.93</v>
      </c>
      <c r="H152" s="28">
        <f t="shared" si="215"/>
        <v>1787.1</v>
      </c>
      <c r="J152" s="50">
        <f t="shared" si="216"/>
        <v>9296.64</v>
      </c>
      <c r="K152" s="50">
        <f t="shared" si="217"/>
        <v>1656.72</v>
      </c>
      <c r="L152" s="50">
        <f t="shared" si="218"/>
        <v>3343.44</v>
      </c>
      <c r="M152" s="51">
        <f t="shared" si="219"/>
        <v>14297</v>
      </c>
      <c r="N152" s="50">
        <f t="shared" si="220"/>
        <v>5361</v>
      </c>
      <c r="O152" s="50">
        <f t="shared" si="221"/>
        <v>5361</v>
      </c>
      <c r="P152" s="52">
        <f t="shared" si="222"/>
        <v>3575</v>
      </c>
    </row>
    <row r="153" spans="1:16" ht="17.25" customHeight="1" thickBot="1" x14ac:dyDescent="0.35">
      <c r="A153" s="111"/>
      <c r="B153" s="17">
        <v>190106933</v>
      </c>
      <c r="C153" s="16" t="s">
        <v>186</v>
      </c>
      <c r="D153" s="18">
        <v>8</v>
      </c>
      <c r="E153" s="50">
        <f t="shared" si="212"/>
        <v>3098.88</v>
      </c>
      <c r="F153" s="50">
        <f t="shared" si="213"/>
        <v>552.24</v>
      </c>
      <c r="G153" s="50">
        <f t="shared" si="214"/>
        <v>1114.48</v>
      </c>
      <c r="H153" s="28">
        <f t="shared" si="215"/>
        <v>4765.6000000000004</v>
      </c>
      <c r="J153" s="50">
        <f t="shared" si="216"/>
        <v>24791.040000000001</v>
      </c>
      <c r="K153" s="50">
        <f t="shared" si="217"/>
        <v>4417.92</v>
      </c>
      <c r="L153" s="50">
        <f t="shared" si="218"/>
        <v>8915.84</v>
      </c>
      <c r="M153" s="51">
        <f t="shared" si="219"/>
        <v>38125</v>
      </c>
      <c r="N153" s="50">
        <f t="shared" si="220"/>
        <v>14297</v>
      </c>
      <c r="O153" s="50">
        <f t="shared" si="221"/>
        <v>14297</v>
      </c>
      <c r="P153" s="52">
        <f t="shared" si="222"/>
        <v>9531</v>
      </c>
    </row>
    <row r="154" spans="1:16" ht="17.25" customHeight="1" thickBot="1" x14ac:dyDescent="0.35">
      <c r="A154" s="111"/>
      <c r="B154" s="17">
        <v>290082230</v>
      </c>
      <c r="C154" s="16" t="s">
        <v>187</v>
      </c>
      <c r="D154" s="18">
        <v>2</v>
      </c>
      <c r="E154" s="50">
        <f t="shared" si="212"/>
        <v>774.72</v>
      </c>
      <c r="F154" s="50">
        <f t="shared" si="213"/>
        <v>138.06</v>
      </c>
      <c r="G154" s="50">
        <f t="shared" si="214"/>
        <v>278.62</v>
      </c>
      <c r="H154" s="28">
        <f t="shared" si="215"/>
        <v>1191.4000000000001</v>
      </c>
      <c r="J154" s="50">
        <f t="shared" si="216"/>
        <v>6197.76</v>
      </c>
      <c r="K154" s="50">
        <f t="shared" si="217"/>
        <v>1104.48</v>
      </c>
      <c r="L154" s="50">
        <f t="shared" si="218"/>
        <v>2228.96</v>
      </c>
      <c r="M154" s="51">
        <f t="shared" si="219"/>
        <v>9531</v>
      </c>
      <c r="N154" s="50">
        <f t="shared" si="220"/>
        <v>3574</v>
      </c>
      <c r="O154" s="50">
        <f t="shared" si="221"/>
        <v>3574</v>
      </c>
      <c r="P154" s="52">
        <f t="shared" si="222"/>
        <v>2383</v>
      </c>
    </row>
    <row r="155" spans="1:16" ht="17.25" customHeight="1" thickBot="1" x14ac:dyDescent="0.35">
      <c r="A155" s="112"/>
      <c r="B155" s="17">
        <v>290986160</v>
      </c>
      <c r="C155" s="16" t="s">
        <v>188</v>
      </c>
      <c r="D155" s="18">
        <v>1</v>
      </c>
      <c r="E155" s="50">
        <f t="shared" si="212"/>
        <v>387.36</v>
      </c>
      <c r="F155" s="50">
        <f t="shared" si="213"/>
        <v>69.03</v>
      </c>
      <c r="G155" s="50">
        <f t="shared" si="214"/>
        <v>139.31</v>
      </c>
      <c r="H155" s="28">
        <f t="shared" si="215"/>
        <v>595.70000000000005</v>
      </c>
      <c r="J155" s="50">
        <f t="shared" si="216"/>
        <v>3098.88</v>
      </c>
      <c r="K155" s="50">
        <f t="shared" si="217"/>
        <v>552.24</v>
      </c>
      <c r="L155" s="50">
        <f t="shared" si="218"/>
        <v>1114.48</v>
      </c>
      <c r="M155" s="51">
        <f t="shared" si="219"/>
        <v>4766</v>
      </c>
      <c r="N155" s="50">
        <f t="shared" si="220"/>
        <v>1787</v>
      </c>
      <c r="O155" s="50">
        <f t="shared" si="221"/>
        <v>1787</v>
      </c>
      <c r="P155" s="52">
        <f t="shared" si="222"/>
        <v>1192</v>
      </c>
    </row>
    <row r="156" spans="1:16" ht="17.25" customHeight="1" thickBot="1" x14ac:dyDescent="0.35">
      <c r="A156" s="113" t="s">
        <v>189</v>
      </c>
      <c r="B156" s="114"/>
      <c r="C156" s="115"/>
      <c r="D156" s="19">
        <v>33</v>
      </c>
      <c r="E156" s="26">
        <f>SUM(E148:E155)</f>
        <v>12782.88</v>
      </c>
      <c r="F156" s="26">
        <f t="shared" ref="F156:P156" si="223">SUM(F148:F155)</f>
        <v>2277.9900000000002</v>
      </c>
      <c r="G156" s="26">
        <f t="shared" si="223"/>
        <v>4597.2300000000005</v>
      </c>
      <c r="H156" s="26">
        <f t="shared" si="223"/>
        <v>19658.100000000002</v>
      </c>
      <c r="I156" s="26"/>
      <c r="J156" s="26">
        <f t="shared" si="223"/>
        <v>102263.03999999999</v>
      </c>
      <c r="K156" s="26">
        <f t="shared" si="223"/>
        <v>18223.920000000002</v>
      </c>
      <c r="L156" s="26">
        <f t="shared" si="223"/>
        <v>36777.840000000004</v>
      </c>
      <c r="M156" s="54">
        <f t="shared" si="223"/>
        <v>157265</v>
      </c>
      <c r="N156" s="54">
        <f t="shared" si="223"/>
        <v>58973</v>
      </c>
      <c r="O156" s="54">
        <f t="shared" si="223"/>
        <v>58973</v>
      </c>
      <c r="P156" s="54">
        <f t="shared" si="223"/>
        <v>39319</v>
      </c>
    </row>
    <row r="157" spans="1:16" ht="17.25" customHeight="1" thickBot="1" x14ac:dyDescent="0.35">
      <c r="A157" s="16" t="s">
        <v>190</v>
      </c>
      <c r="B157" s="17">
        <v>191129148</v>
      </c>
      <c r="C157" s="16" t="s">
        <v>191</v>
      </c>
      <c r="D157" s="18">
        <v>6</v>
      </c>
      <c r="E157" s="50">
        <f>+$D$274*D157</f>
        <v>2324.16</v>
      </c>
      <c r="F157" s="50">
        <f>+$D$275*D157</f>
        <v>414.18</v>
      </c>
      <c r="G157" s="50">
        <f>+$D$276*D157</f>
        <v>835.86</v>
      </c>
      <c r="H157" s="28">
        <f>SUM(E157:G157)</f>
        <v>3574.2</v>
      </c>
      <c r="J157" s="50">
        <f>+E157*8</f>
        <v>18593.28</v>
      </c>
      <c r="K157" s="50">
        <f>+F157*8</f>
        <v>3313.44</v>
      </c>
      <c r="L157" s="50">
        <f>+G157*8</f>
        <v>6686.88</v>
      </c>
      <c r="M157" s="51">
        <f>+ROUND(J157+K157+L157,0)</f>
        <v>28594</v>
      </c>
      <c r="N157" s="50">
        <f>+ROUND(M157/8*3,0)</f>
        <v>10723</v>
      </c>
      <c r="O157" s="50">
        <f>+N157</f>
        <v>10723</v>
      </c>
      <c r="P157" s="52">
        <f>+M157-O157-N157</f>
        <v>7148</v>
      </c>
    </row>
    <row r="158" spans="1:16" ht="17.25" customHeight="1" thickBot="1" x14ac:dyDescent="0.35">
      <c r="A158" s="113" t="s">
        <v>192</v>
      </c>
      <c r="B158" s="114"/>
      <c r="C158" s="115"/>
      <c r="D158" s="19">
        <v>6</v>
      </c>
      <c r="E158" s="26">
        <f>SUM(E157)</f>
        <v>2324.16</v>
      </c>
      <c r="F158" s="26">
        <f t="shared" ref="F158:P158" si="224">SUM(F157)</f>
        <v>414.18</v>
      </c>
      <c r="G158" s="26">
        <f t="shared" si="224"/>
        <v>835.86</v>
      </c>
      <c r="H158" s="26">
        <f t="shared" si="224"/>
        <v>3574.2</v>
      </c>
      <c r="I158" s="26"/>
      <c r="J158" s="26">
        <f t="shared" si="224"/>
        <v>18593.28</v>
      </c>
      <c r="K158" s="26">
        <f t="shared" si="224"/>
        <v>3313.44</v>
      </c>
      <c r="L158" s="26">
        <f t="shared" si="224"/>
        <v>6686.88</v>
      </c>
      <c r="M158" s="54">
        <f t="shared" si="224"/>
        <v>28594</v>
      </c>
      <c r="N158" s="54">
        <f t="shared" si="224"/>
        <v>10723</v>
      </c>
      <c r="O158" s="54">
        <f t="shared" si="224"/>
        <v>10723</v>
      </c>
      <c r="P158" s="54">
        <f t="shared" si="224"/>
        <v>7148</v>
      </c>
    </row>
    <row r="159" spans="1:16" ht="17.25" customHeight="1" thickBot="1" x14ac:dyDescent="0.35">
      <c r="A159" s="110" t="s">
        <v>193</v>
      </c>
      <c r="B159" s="17">
        <v>190227842</v>
      </c>
      <c r="C159" s="16" t="s">
        <v>194</v>
      </c>
      <c r="D159" s="18">
        <v>1</v>
      </c>
      <c r="E159" s="50">
        <f>+$D$274*D159</f>
        <v>387.36</v>
      </c>
      <c r="F159" s="50">
        <f>+$D$275*D159</f>
        <v>69.03</v>
      </c>
      <c r="G159" s="50">
        <f>+$D$276*D159</f>
        <v>139.31</v>
      </c>
      <c r="H159" s="28">
        <f t="shared" ref="H159:H163" si="225">SUM(E159:G159)</f>
        <v>595.70000000000005</v>
      </c>
      <c r="J159" s="50">
        <f t="shared" ref="J159:J163" si="226">+E159*8</f>
        <v>3098.88</v>
      </c>
      <c r="K159" s="50">
        <f t="shared" ref="K159:K163" si="227">+F159*8</f>
        <v>552.24</v>
      </c>
      <c r="L159" s="50">
        <f t="shared" ref="L159:L163" si="228">+G159*8</f>
        <v>1114.48</v>
      </c>
      <c r="M159" s="51">
        <f t="shared" ref="M159:M163" si="229">+ROUND(J159+K159+L159,0)</f>
        <v>4766</v>
      </c>
      <c r="N159" s="50">
        <f t="shared" ref="N159:N163" si="230">+ROUND(M159/8*3,0)</f>
        <v>1787</v>
      </c>
      <c r="O159" s="50">
        <f t="shared" ref="O159:O163" si="231">+N159</f>
        <v>1787</v>
      </c>
      <c r="P159" s="52">
        <f t="shared" ref="P159:P163" si="232">+M159-O159-N159</f>
        <v>1192</v>
      </c>
    </row>
    <row r="160" spans="1:16" ht="17.25" customHeight="1" thickBot="1" x14ac:dyDescent="0.35">
      <c r="A160" s="111"/>
      <c r="B160" s="17">
        <v>190227995</v>
      </c>
      <c r="C160" s="16" t="s">
        <v>195</v>
      </c>
      <c r="D160" s="18">
        <v>7</v>
      </c>
      <c r="E160" s="50">
        <f>+$D$274*D160</f>
        <v>2711.52</v>
      </c>
      <c r="F160" s="50">
        <f>+$D$275*D160</f>
        <v>483.21000000000004</v>
      </c>
      <c r="G160" s="50">
        <f>+$D$276*D160</f>
        <v>975.17000000000007</v>
      </c>
      <c r="H160" s="28">
        <f t="shared" si="225"/>
        <v>4169.8999999999996</v>
      </c>
      <c r="J160" s="50">
        <f t="shared" si="226"/>
        <v>21692.16</v>
      </c>
      <c r="K160" s="50">
        <f t="shared" si="227"/>
        <v>3865.6800000000003</v>
      </c>
      <c r="L160" s="50">
        <f t="shared" si="228"/>
        <v>7801.3600000000006</v>
      </c>
      <c r="M160" s="51">
        <f t="shared" si="229"/>
        <v>33359</v>
      </c>
      <c r="N160" s="50">
        <f t="shared" si="230"/>
        <v>12510</v>
      </c>
      <c r="O160" s="50">
        <f t="shared" si="231"/>
        <v>12510</v>
      </c>
      <c r="P160" s="52">
        <f t="shared" si="232"/>
        <v>8339</v>
      </c>
    </row>
    <row r="161" spans="1:16" ht="17.25" customHeight="1" thickBot="1" x14ac:dyDescent="0.35">
      <c r="A161" s="111"/>
      <c r="B161" s="17">
        <v>290228030</v>
      </c>
      <c r="C161" s="16" t="s">
        <v>196</v>
      </c>
      <c r="D161" s="18">
        <v>2</v>
      </c>
      <c r="E161" s="50">
        <f>+$D$274*D161</f>
        <v>774.72</v>
      </c>
      <c r="F161" s="50">
        <f>+$D$275*D161</f>
        <v>138.06</v>
      </c>
      <c r="G161" s="50">
        <f>+$D$276*D161</f>
        <v>278.62</v>
      </c>
      <c r="H161" s="28">
        <f t="shared" si="225"/>
        <v>1191.4000000000001</v>
      </c>
      <c r="J161" s="50">
        <f t="shared" si="226"/>
        <v>6197.76</v>
      </c>
      <c r="K161" s="50">
        <f t="shared" si="227"/>
        <v>1104.48</v>
      </c>
      <c r="L161" s="50">
        <f t="shared" si="228"/>
        <v>2228.96</v>
      </c>
      <c r="M161" s="51">
        <f t="shared" si="229"/>
        <v>9531</v>
      </c>
      <c r="N161" s="50">
        <f t="shared" si="230"/>
        <v>3574</v>
      </c>
      <c r="O161" s="50">
        <f t="shared" si="231"/>
        <v>3574</v>
      </c>
      <c r="P161" s="52">
        <f t="shared" si="232"/>
        <v>2383</v>
      </c>
    </row>
    <row r="162" spans="1:16" ht="17.25" customHeight="1" thickBot="1" x14ac:dyDescent="0.35">
      <c r="A162" s="111"/>
      <c r="B162" s="17">
        <v>290250660</v>
      </c>
      <c r="C162" s="16" t="s">
        <v>197</v>
      </c>
      <c r="D162" s="18">
        <v>1</v>
      </c>
      <c r="E162" s="50">
        <f>+$D$274*D162</f>
        <v>387.36</v>
      </c>
      <c r="F162" s="50">
        <f>+$D$275*D162</f>
        <v>69.03</v>
      </c>
      <c r="G162" s="50">
        <f>+$D$276*D162</f>
        <v>139.31</v>
      </c>
      <c r="H162" s="28">
        <f t="shared" si="225"/>
        <v>595.70000000000005</v>
      </c>
      <c r="J162" s="50">
        <f t="shared" si="226"/>
        <v>3098.88</v>
      </c>
      <c r="K162" s="50">
        <f t="shared" si="227"/>
        <v>552.24</v>
      </c>
      <c r="L162" s="50">
        <f t="shared" si="228"/>
        <v>1114.48</v>
      </c>
      <c r="M162" s="51">
        <f t="shared" si="229"/>
        <v>4766</v>
      </c>
      <c r="N162" s="50">
        <f t="shared" si="230"/>
        <v>1787</v>
      </c>
      <c r="O162" s="50">
        <f t="shared" si="231"/>
        <v>1787</v>
      </c>
      <c r="P162" s="52">
        <f t="shared" si="232"/>
        <v>1192</v>
      </c>
    </row>
    <row r="163" spans="1:16" ht="17.25" customHeight="1" thickBot="1" x14ac:dyDescent="0.35">
      <c r="A163" s="112"/>
      <c r="B163" s="17">
        <v>302662322</v>
      </c>
      <c r="C163" s="16" t="s">
        <v>198</v>
      </c>
      <c r="D163" s="18">
        <v>2</v>
      </c>
      <c r="E163" s="50">
        <f>+$D$274*D163</f>
        <v>774.72</v>
      </c>
      <c r="F163" s="50">
        <f>+$D$275*D163</f>
        <v>138.06</v>
      </c>
      <c r="G163" s="50">
        <f>+$D$276*D163</f>
        <v>278.62</v>
      </c>
      <c r="H163" s="28">
        <f t="shared" si="225"/>
        <v>1191.4000000000001</v>
      </c>
      <c r="J163" s="50">
        <f t="shared" si="226"/>
        <v>6197.76</v>
      </c>
      <c r="K163" s="50">
        <f t="shared" si="227"/>
        <v>1104.48</v>
      </c>
      <c r="L163" s="50">
        <f t="shared" si="228"/>
        <v>2228.96</v>
      </c>
      <c r="M163" s="51">
        <f t="shared" si="229"/>
        <v>9531</v>
      </c>
      <c r="N163" s="50">
        <f t="shared" si="230"/>
        <v>3574</v>
      </c>
      <c r="O163" s="50">
        <f t="shared" si="231"/>
        <v>3574</v>
      </c>
      <c r="P163" s="52">
        <f t="shared" si="232"/>
        <v>2383</v>
      </c>
    </row>
    <row r="164" spans="1:16" ht="17.25" customHeight="1" thickBot="1" x14ac:dyDescent="0.35">
      <c r="A164" s="113" t="s">
        <v>199</v>
      </c>
      <c r="B164" s="114"/>
      <c r="C164" s="115"/>
      <c r="D164" s="19">
        <v>13</v>
      </c>
      <c r="E164" s="26">
        <f>SUM(E159:E163)</f>
        <v>5035.68</v>
      </c>
      <c r="F164" s="26">
        <f t="shared" ref="F164:P164" si="233">SUM(F159:F163)</f>
        <v>897.38999999999987</v>
      </c>
      <c r="G164" s="26">
        <f t="shared" si="233"/>
        <v>1811.0299999999997</v>
      </c>
      <c r="H164" s="26">
        <f t="shared" si="233"/>
        <v>7744.1</v>
      </c>
      <c r="I164" s="26"/>
      <c r="J164" s="26">
        <f t="shared" si="233"/>
        <v>40285.440000000002</v>
      </c>
      <c r="K164" s="26">
        <f t="shared" si="233"/>
        <v>7179.119999999999</v>
      </c>
      <c r="L164" s="26">
        <f t="shared" si="233"/>
        <v>14488.239999999998</v>
      </c>
      <c r="M164" s="54">
        <f t="shared" si="233"/>
        <v>61953</v>
      </c>
      <c r="N164" s="54">
        <f t="shared" si="233"/>
        <v>23232</v>
      </c>
      <c r="O164" s="54">
        <f t="shared" si="233"/>
        <v>23232</v>
      </c>
      <c r="P164" s="54">
        <f t="shared" si="233"/>
        <v>15489</v>
      </c>
    </row>
    <row r="165" spans="1:16" ht="17.25" customHeight="1" thickBot="1" x14ac:dyDescent="0.35">
      <c r="A165" s="110" t="s">
        <v>200</v>
      </c>
      <c r="B165" s="17">
        <v>190892137</v>
      </c>
      <c r="C165" s="16" t="s">
        <v>201</v>
      </c>
      <c r="D165" s="18">
        <v>4</v>
      </c>
      <c r="E165" s="50">
        <f>+$D$274*D165</f>
        <v>1549.44</v>
      </c>
      <c r="F165" s="50">
        <f>+$D$275*D165</f>
        <v>276.12</v>
      </c>
      <c r="G165" s="50">
        <f>+$D$276*D165</f>
        <v>557.24</v>
      </c>
      <c r="H165" s="28">
        <f t="shared" ref="H165:H168" si="234">SUM(E165:G165)</f>
        <v>2382.8000000000002</v>
      </c>
      <c r="J165" s="50">
        <f t="shared" ref="J165:J168" si="235">+E165*8</f>
        <v>12395.52</v>
      </c>
      <c r="K165" s="50">
        <f t="shared" ref="K165:K168" si="236">+F165*8</f>
        <v>2208.96</v>
      </c>
      <c r="L165" s="50">
        <f t="shared" ref="L165:L168" si="237">+G165*8</f>
        <v>4457.92</v>
      </c>
      <c r="M165" s="51">
        <f t="shared" ref="M165:M168" si="238">+ROUND(J165+K165+L165,0)</f>
        <v>19062</v>
      </c>
      <c r="N165" s="50">
        <f t="shared" ref="N165:N168" si="239">+ROUND(M165/8*3,0)</f>
        <v>7148</v>
      </c>
      <c r="O165" s="50">
        <f t="shared" ref="O165:O168" si="240">+N165</f>
        <v>7148</v>
      </c>
      <c r="P165" s="52">
        <f t="shared" ref="P165:P168" si="241">+M165-O165-N165</f>
        <v>4766</v>
      </c>
    </row>
    <row r="166" spans="1:16" ht="17.25" customHeight="1" thickBot="1" x14ac:dyDescent="0.35">
      <c r="A166" s="111"/>
      <c r="B166" s="17">
        <v>190892322</v>
      </c>
      <c r="C166" s="16" t="s">
        <v>202</v>
      </c>
      <c r="D166" s="18">
        <v>5</v>
      </c>
      <c r="E166" s="50">
        <f>+$D$274*D166</f>
        <v>1936.8000000000002</v>
      </c>
      <c r="F166" s="50">
        <f>+$D$275*D166</f>
        <v>345.15</v>
      </c>
      <c r="G166" s="50">
        <f>+$D$276*D166</f>
        <v>696.55</v>
      </c>
      <c r="H166" s="28">
        <f t="shared" si="234"/>
        <v>2978.5</v>
      </c>
      <c r="J166" s="50">
        <f t="shared" si="235"/>
        <v>15494.400000000001</v>
      </c>
      <c r="K166" s="50">
        <f t="shared" si="236"/>
        <v>2761.2</v>
      </c>
      <c r="L166" s="50">
        <f t="shared" si="237"/>
        <v>5572.4</v>
      </c>
      <c r="M166" s="51">
        <f t="shared" si="238"/>
        <v>23828</v>
      </c>
      <c r="N166" s="50">
        <f t="shared" si="239"/>
        <v>8936</v>
      </c>
      <c r="O166" s="50">
        <f t="shared" si="240"/>
        <v>8936</v>
      </c>
      <c r="P166" s="52">
        <f t="shared" si="241"/>
        <v>5956</v>
      </c>
    </row>
    <row r="167" spans="1:16" ht="17.25" customHeight="1" thickBot="1" x14ac:dyDescent="0.35">
      <c r="A167" s="111"/>
      <c r="B167" s="17">
        <v>190893424</v>
      </c>
      <c r="C167" s="16" t="s">
        <v>203</v>
      </c>
      <c r="D167" s="18">
        <v>2</v>
      </c>
      <c r="E167" s="50">
        <f>+$D$274*D167</f>
        <v>774.72</v>
      </c>
      <c r="F167" s="50">
        <f>+$D$275*D167</f>
        <v>138.06</v>
      </c>
      <c r="G167" s="50">
        <f>+$D$276*D167</f>
        <v>278.62</v>
      </c>
      <c r="H167" s="28">
        <f t="shared" si="234"/>
        <v>1191.4000000000001</v>
      </c>
      <c r="J167" s="50">
        <f t="shared" si="235"/>
        <v>6197.76</v>
      </c>
      <c r="K167" s="50">
        <f t="shared" si="236"/>
        <v>1104.48</v>
      </c>
      <c r="L167" s="50">
        <f t="shared" si="237"/>
        <v>2228.96</v>
      </c>
      <c r="M167" s="51">
        <f t="shared" si="238"/>
        <v>9531</v>
      </c>
      <c r="N167" s="50">
        <f t="shared" si="239"/>
        <v>3574</v>
      </c>
      <c r="O167" s="50">
        <f t="shared" si="240"/>
        <v>3574</v>
      </c>
      <c r="P167" s="52">
        <f t="shared" si="241"/>
        <v>2383</v>
      </c>
    </row>
    <row r="168" spans="1:16" ht="17.25" customHeight="1" thickBot="1" x14ac:dyDescent="0.35">
      <c r="A168" s="112"/>
      <c r="B168" s="17">
        <v>195176120</v>
      </c>
      <c r="C168" s="16" t="s">
        <v>204</v>
      </c>
      <c r="D168" s="18">
        <v>34</v>
      </c>
      <c r="E168" s="50">
        <f>+$D$274*D168</f>
        <v>13170.24</v>
      </c>
      <c r="F168" s="50">
        <f>+$D$275*D168</f>
        <v>2347.02</v>
      </c>
      <c r="G168" s="50">
        <f>+$D$276*D168</f>
        <v>4736.54</v>
      </c>
      <c r="H168" s="28">
        <f t="shared" si="234"/>
        <v>20253.8</v>
      </c>
      <c r="J168" s="50">
        <f t="shared" si="235"/>
        <v>105361.92</v>
      </c>
      <c r="K168" s="50">
        <f t="shared" si="236"/>
        <v>18776.16</v>
      </c>
      <c r="L168" s="50">
        <f t="shared" si="237"/>
        <v>37892.32</v>
      </c>
      <c r="M168" s="51">
        <f t="shared" si="238"/>
        <v>162030</v>
      </c>
      <c r="N168" s="50">
        <f t="shared" si="239"/>
        <v>60761</v>
      </c>
      <c r="O168" s="50">
        <f t="shared" si="240"/>
        <v>60761</v>
      </c>
      <c r="P168" s="52">
        <f t="shared" si="241"/>
        <v>40508</v>
      </c>
    </row>
    <row r="169" spans="1:16" ht="17.25" customHeight="1" thickBot="1" x14ac:dyDescent="0.35">
      <c r="A169" s="113" t="s">
        <v>205</v>
      </c>
      <c r="B169" s="114"/>
      <c r="C169" s="115"/>
      <c r="D169" s="19">
        <v>45</v>
      </c>
      <c r="E169" s="26">
        <f>SUM(E165:E168)</f>
        <v>17431.2</v>
      </c>
      <c r="F169" s="26">
        <f t="shared" ref="F169:P169" si="242">SUM(F165:F168)</f>
        <v>3106.35</v>
      </c>
      <c r="G169" s="26">
        <f t="shared" si="242"/>
        <v>6268.95</v>
      </c>
      <c r="H169" s="26">
        <f t="shared" si="242"/>
        <v>26806.5</v>
      </c>
      <c r="I169" s="26"/>
      <c r="J169" s="26">
        <f t="shared" si="242"/>
        <v>139449.60000000001</v>
      </c>
      <c r="K169" s="26">
        <f t="shared" si="242"/>
        <v>24850.799999999999</v>
      </c>
      <c r="L169" s="26">
        <f t="shared" si="242"/>
        <v>50151.6</v>
      </c>
      <c r="M169" s="54">
        <f t="shared" si="242"/>
        <v>214451</v>
      </c>
      <c r="N169" s="54">
        <f t="shared" si="242"/>
        <v>80419</v>
      </c>
      <c r="O169" s="54">
        <f t="shared" si="242"/>
        <v>80419</v>
      </c>
      <c r="P169" s="54">
        <f t="shared" si="242"/>
        <v>53613</v>
      </c>
    </row>
    <row r="170" spans="1:16" ht="17.25" customHeight="1" thickBot="1" x14ac:dyDescent="0.35">
      <c r="A170" s="110" t="s">
        <v>206</v>
      </c>
      <c r="B170" s="17">
        <v>190820757</v>
      </c>
      <c r="C170" s="16" t="s">
        <v>207</v>
      </c>
      <c r="D170" s="18">
        <v>5</v>
      </c>
      <c r="E170" s="50">
        <f>+$D$274*D170</f>
        <v>1936.8000000000002</v>
      </c>
      <c r="F170" s="50">
        <f>+$D$275*D170</f>
        <v>345.15</v>
      </c>
      <c r="G170" s="50">
        <f>+$D$276*D170</f>
        <v>696.55</v>
      </c>
      <c r="H170" s="28">
        <f t="shared" ref="H170:H172" si="243">SUM(E170:G170)</f>
        <v>2978.5</v>
      </c>
      <c r="J170" s="50">
        <f t="shared" ref="J170:J172" si="244">+E170*8</f>
        <v>15494.400000000001</v>
      </c>
      <c r="K170" s="50">
        <f t="shared" ref="K170:K172" si="245">+F170*8</f>
        <v>2761.2</v>
      </c>
      <c r="L170" s="50">
        <f t="shared" ref="L170:L172" si="246">+G170*8</f>
        <v>5572.4</v>
      </c>
      <c r="M170" s="51">
        <f t="shared" ref="M170:M172" si="247">+ROUND(J170+K170+L170,0)</f>
        <v>23828</v>
      </c>
      <c r="N170" s="50">
        <f t="shared" ref="N170:N172" si="248">+ROUND(M170/8*3,0)</f>
        <v>8936</v>
      </c>
      <c r="O170" s="50">
        <f t="shared" ref="O170:O172" si="249">+N170</f>
        <v>8936</v>
      </c>
      <c r="P170" s="52">
        <f t="shared" ref="P170:P172" si="250">+M170-O170-N170</f>
        <v>5956</v>
      </c>
    </row>
    <row r="171" spans="1:16" ht="17.25" customHeight="1" thickBot="1" x14ac:dyDescent="0.35">
      <c r="A171" s="111"/>
      <c r="B171" s="17">
        <v>306124812</v>
      </c>
      <c r="C171" s="16" t="s">
        <v>208</v>
      </c>
      <c r="D171" s="18">
        <v>2</v>
      </c>
      <c r="E171" s="50">
        <f>+$D$274*D171</f>
        <v>774.72</v>
      </c>
      <c r="F171" s="50">
        <f>+$D$275*D171</f>
        <v>138.06</v>
      </c>
      <c r="G171" s="50">
        <f>+$D$276*D171</f>
        <v>278.62</v>
      </c>
      <c r="H171" s="28">
        <f t="shared" si="243"/>
        <v>1191.4000000000001</v>
      </c>
      <c r="J171" s="50">
        <f t="shared" si="244"/>
        <v>6197.76</v>
      </c>
      <c r="K171" s="50">
        <f t="shared" si="245"/>
        <v>1104.48</v>
      </c>
      <c r="L171" s="50">
        <f t="shared" si="246"/>
        <v>2228.96</v>
      </c>
      <c r="M171" s="51">
        <f t="shared" si="247"/>
        <v>9531</v>
      </c>
      <c r="N171" s="50">
        <f t="shared" si="248"/>
        <v>3574</v>
      </c>
      <c r="O171" s="50">
        <f t="shared" si="249"/>
        <v>3574</v>
      </c>
      <c r="P171" s="52">
        <f t="shared" si="250"/>
        <v>2383</v>
      </c>
    </row>
    <row r="172" spans="1:16" ht="17.25" customHeight="1" thickBot="1" x14ac:dyDescent="0.35">
      <c r="A172" s="112"/>
      <c r="B172" s="17">
        <v>307345685</v>
      </c>
      <c r="C172" s="16" t="s">
        <v>209</v>
      </c>
      <c r="D172" s="18">
        <v>9</v>
      </c>
      <c r="E172" s="50">
        <f>+$D$274*D172</f>
        <v>3486.2400000000002</v>
      </c>
      <c r="F172" s="50">
        <f>+$D$275*D172</f>
        <v>621.27</v>
      </c>
      <c r="G172" s="50">
        <f>+$D$276*D172</f>
        <v>1253.79</v>
      </c>
      <c r="H172" s="28">
        <f t="shared" si="243"/>
        <v>5361.3</v>
      </c>
      <c r="J172" s="50">
        <f t="shared" si="244"/>
        <v>27889.920000000002</v>
      </c>
      <c r="K172" s="50">
        <f t="shared" si="245"/>
        <v>4970.16</v>
      </c>
      <c r="L172" s="50">
        <f t="shared" si="246"/>
        <v>10030.32</v>
      </c>
      <c r="M172" s="51">
        <f t="shared" si="247"/>
        <v>42890</v>
      </c>
      <c r="N172" s="50">
        <f t="shared" si="248"/>
        <v>16084</v>
      </c>
      <c r="O172" s="50">
        <f t="shared" si="249"/>
        <v>16084</v>
      </c>
      <c r="P172" s="52">
        <f t="shared" si="250"/>
        <v>10722</v>
      </c>
    </row>
    <row r="173" spans="1:16" ht="17.25" customHeight="1" thickBot="1" x14ac:dyDescent="0.35">
      <c r="A173" s="113" t="s">
        <v>210</v>
      </c>
      <c r="B173" s="114"/>
      <c r="C173" s="115"/>
      <c r="D173" s="19">
        <v>16</v>
      </c>
      <c r="E173" s="26">
        <f>SUM(E170:E172)</f>
        <v>6197.76</v>
      </c>
      <c r="F173" s="26">
        <f t="shared" ref="F173:P173" si="251">SUM(F170:F172)</f>
        <v>1104.48</v>
      </c>
      <c r="G173" s="26">
        <f t="shared" si="251"/>
        <v>2228.96</v>
      </c>
      <c r="H173" s="26">
        <f t="shared" si="251"/>
        <v>9531.2000000000007</v>
      </c>
      <c r="I173" s="26"/>
      <c r="J173" s="26">
        <f t="shared" si="251"/>
        <v>49582.080000000002</v>
      </c>
      <c r="K173" s="26">
        <f t="shared" si="251"/>
        <v>8835.84</v>
      </c>
      <c r="L173" s="26">
        <f t="shared" si="251"/>
        <v>17831.68</v>
      </c>
      <c r="M173" s="54">
        <f t="shared" si="251"/>
        <v>76249</v>
      </c>
      <c r="N173" s="54">
        <f t="shared" si="251"/>
        <v>28594</v>
      </c>
      <c r="O173" s="54">
        <f t="shared" si="251"/>
        <v>28594</v>
      </c>
      <c r="P173" s="54">
        <f t="shared" si="251"/>
        <v>19061</v>
      </c>
    </row>
    <row r="174" spans="1:16" ht="17.25" customHeight="1" thickBot="1" x14ac:dyDescent="0.35">
      <c r="A174" s="110" t="s">
        <v>211</v>
      </c>
      <c r="B174" s="17">
        <v>190526428</v>
      </c>
      <c r="C174" s="16" t="s">
        <v>212</v>
      </c>
      <c r="D174" s="18">
        <v>3</v>
      </c>
      <c r="E174" s="50">
        <f>+$D$274*D174</f>
        <v>1162.08</v>
      </c>
      <c r="F174" s="50">
        <f>+$D$275*D174</f>
        <v>207.09</v>
      </c>
      <c r="G174" s="50">
        <f>+$D$276*D174</f>
        <v>417.93</v>
      </c>
      <c r="H174" s="28">
        <f t="shared" ref="H174:H175" si="252">SUM(E174:G174)</f>
        <v>1787.1</v>
      </c>
      <c r="J174" s="50">
        <f t="shared" ref="J174:J175" si="253">+E174*8</f>
        <v>9296.64</v>
      </c>
      <c r="K174" s="50">
        <f t="shared" ref="K174:K175" si="254">+F174*8</f>
        <v>1656.72</v>
      </c>
      <c r="L174" s="50">
        <f t="shared" ref="L174:L175" si="255">+G174*8</f>
        <v>3343.44</v>
      </c>
      <c r="M174" s="51">
        <f t="shared" ref="M174:M175" si="256">+ROUND(J174+K174+L174,0)</f>
        <v>14297</v>
      </c>
      <c r="N174" s="50">
        <f t="shared" ref="N174:N175" si="257">+ROUND(M174/8*3,0)</f>
        <v>5361</v>
      </c>
      <c r="O174" s="50">
        <f t="shared" ref="O174:O175" si="258">+N174</f>
        <v>5361</v>
      </c>
      <c r="P174" s="52">
        <f t="shared" ref="P174:P175" si="259">+M174-O174-N174</f>
        <v>3575</v>
      </c>
    </row>
    <row r="175" spans="1:16" ht="17.25" customHeight="1" thickBot="1" x14ac:dyDescent="0.35">
      <c r="A175" s="112"/>
      <c r="B175" s="17">
        <v>290527520</v>
      </c>
      <c r="C175" s="16" t="s">
        <v>213</v>
      </c>
      <c r="D175" s="18">
        <v>3</v>
      </c>
      <c r="E175" s="50">
        <f>+$D$274*D175</f>
        <v>1162.08</v>
      </c>
      <c r="F175" s="50">
        <f>+$D$275*D175</f>
        <v>207.09</v>
      </c>
      <c r="G175" s="50">
        <f>+$D$276*D175</f>
        <v>417.93</v>
      </c>
      <c r="H175" s="28">
        <f t="shared" si="252"/>
        <v>1787.1</v>
      </c>
      <c r="J175" s="50">
        <f t="shared" si="253"/>
        <v>9296.64</v>
      </c>
      <c r="K175" s="50">
        <f t="shared" si="254"/>
        <v>1656.72</v>
      </c>
      <c r="L175" s="50">
        <f t="shared" si="255"/>
        <v>3343.44</v>
      </c>
      <c r="M175" s="51">
        <f t="shared" si="256"/>
        <v>14297</v>
      </c>
      <c r="N175" s="50">
        <f t="shared" si="257"/>
        <v>5361</v>
      </c>
      <c r="O175" s="50">
        <f t="shared" si="258"/>
        <v>5361</v>
      </c>
      <c r="P175" s="52">
        <f t="shared" si="259"/>
        <v>3575</v>
      </c>
    </row>
    <row r="176" spans="1:16" ht="17.25" customHeight="1" thickBot="1" x14ac:dyDescent="0.35">
      <c r="A176" s="113" t="s">
        <v>214</v>
      </c>
      <c r="B176" s="114"/>
      <c r="C176" s="115"/>
      <c r="D176" s="19">
        <v>6</v>
      </c>
      <c r="E176" s="26">
        <f>SUM(E174:E175)</f>
        <v>2324.16</v>
      </c>
      <c r="F176" s="26">
        <f t="shared" ref="F176:P176" si="260">SUM(F174:F175)</f>
        <v>414.18</v>
      </c>
      <c r="G176" s="26">
        <f t="shared" si="260"/>
        <v>835.86</v>
      </c>
      <c r="H176" s="26">
        <f t="shared" si="260"/>
        <v>3574.2</v>
      </c>
      <c r="I176" s="26"/>
      <c r="J176" s="26">
        <f t="shared" si="260"/>
        <v>18593.28</v>
      </c>
      <c r="K176" s="26">
        <f t="shared" si="260"/>
        <v>3313.44</v>
      </c>
      <c r="L176" s="26">
        <f t="shared" si="260"/>
        <v>6686.88</v>
      </c>
      <c r="M176" s="54">
        <f t="shared" si="260"/>
        <v>28594</v>
      </c>
      <c r="N176" s="54">
        <f t="shared" si="260"/>
        <v>10722</v>
      </c>
      <c r="O176" s="54">
        <f t="shared" si="260"/>
        <v>10722</v>
      </c>
      <c r="P176" s="54">
        <f t="shared" si="260"/>
        <v>7150</v>
      </c>
    </row>
    <row r="177" spans="1:16" ht="17.25" customHeight="1" thickBot="1" x14ac:dyDescent="0.35">
      <c r="A177" s="110" t="s">
        <v>215</v>
      </c>
      <c r="B177" s="17">
        <v>190057176</v>
      </c>
      <c r="C177" s="16" t="s">
        <v>216</v>
      </c>
      <c r="D177" s="18">
        <v>3</v>
      </c>
      <c r="E177" s="50">
        <f t="shared" ref="E177:E187" si="261">+$D$274*D177</f>
        <v>1162.08</v>
      </c>
      <c r="F177" s="50">
        <f t="shared" ref="F177:F187" si="262">+$D$275*D177</f>
        <v>207.09</v>
      </c>
      <c r="G177" s="50">
        <f t="shared" ref="G177:G187" si="263">+$D$276*D177</f>
        <v>417.93</v>
      </c>
      <c r="H177" s="28">
        <f t="shared" ref="H177:H187" si="264">SUM(E177:G177)</f>
        <v>1787.1</v>
      </c>
      <c r="J177" s="50">
        <f t="shared" ref="J177:J187" si="265">+E177*8</f>
        <v>9296.64</v>
      </c>
      <c r="K177" s="50">
        <f t="shared" ref="K177:K187" si="266">+F177*8</f>
        <v>1656.72</v>
      </c>
      <c r="L177" s="50">
        <f t="shared" ref="L177:L187" si="267">+G177*8</f>
        <v>3343.44</v>
      </c>
      <c r="M177" s="51">
        <f t="shared" ref="M177:M187" si="268">+ROUND(J177+K177+L177,0)</f>
        <v>14297</v>
      </c>
      <c r="N177" s="50">
        <f t="shared" ref="N177:N187" si="269">+ROUND(M177/8*3,0)</f>
        <v>5361</v>
      </c>
      <c r="O177" s="50">
        <f t="shared" ref="O177:O187" si="270">+N177</f>
        <v>5361</v>
      </c>
      <c r="P177" s="52">
        <f t="shared" ref="P177:P187" si="271">+M177-O177-N177</f>
        <v>3575</v>
      </c>
    </row>
    <row r="178" spans="1:16" ht="17.25" customHeight="1" thickBot="1" x14ac:dyDescent="0.35">
      <c r="A178" s="111"/>
      <c r="B178" s="17">
        <v>190057361</v>
      </c>
      <c r="C178" s="16" t="s">
        <v>217</v>
      </c>
      <c r="D178" s="18">
        <v>3</v>
      </c>
      <c r="E178" s="50">
        <f t="shared" si="261"/>
        <v>1162.08</v>
      </c>
      <c r="F178" s="50">
        <f t="shared" si="262"/>
        <v>207.09</v>
      </c>
      <c r="G178" s="50">
        <f t="shared" si="263"/>
        <v>417.93</v>
      </c>
      <c r="H178" s="28">
        <f t="shared" si="264"/>
        <v>1787.1</v>
      </c>
      <c r="J178" s="50">
        <f t="shared" si="265"/>
        <v>9296.64</v>
      </c>
      <c r="K178" s="50">
        <f t="shared" si="266"/>
        <v>1656.72</v>
      </c>
      <c r="L178" s="50">
        <f t="shared" si="267"/>
        <v>3343.44</v>
      </c>
      <c r="M178" s="51">
        <f t="shared" si="268"/>
        <v>14297</v>
      </c>
      <c r="N178" s="50">
        <f t="shared" si="269"/>
        <v>5361</v>
      </c>
      <c r="O178" s="50">
        <f t="shared" si="270"/>
        <v>5361</v>
      </c>
      <c r="P178" s="52">
        <f t="shared" si="271"/>
        <v>3575</v>
      </c>
    </row>
    <row r="179" spans="1:16" ht="17.25" customHeight="1" thickBot="1" x14ac:dyDescent="0.35">
      <c r="A179" s="111"/>
      <c r="B179" s="17">
        <v>190058125</v>
      </c>
      <c r="C179" s="16" t="s">
        <v>218</v>
      </c>
      <c r="D179" s="18">
        <v>6</v>
      </c>
      <c r="E179" s="50">
        <f t="shared" si="261"/>
        <v>2324.16</v>
      </c>
      <c r="F179" s="50">
        <f t="shared" si="262"/>
        <v>414.18</v>
      </c>
      <c r="G179" s="50">
        <f t="shared" si="263"/>
        <v>835.86</v>
      </c>
      <c r="H179" s="28">
        <f t="shared" si="264"/>
        <v>3574.2</v>
      </c>
      <c r="J179" s="50">
        <f t="shared" si="265"/>
        <v>18593.28</v>
      </c>
      <c r="K179" s="50">
        <f t="shared" si="266"/>
        <v>3313.44</v>
      </c>
      <c r="L179" s="50">
        <f t="shared" si="267"/>
        <v>6686.88</v>
      </c>
      <c r="M179" s="51">
        <f t="shared" si="268"/>
        <v>28594</v>
      </c>
      <c r="N179" s="50">
        <f t="shared" si="269"/>
        <v>10723</v>
      </c>
      <c r="O179" s="50">
        <f t="shared" si="270"/>
        <v>10723</v>
      </c>
      <c r="P179" s="52">
        <f t="shared" si="271"/>
        <v>7148</v>
      </c>
    </row>
    <row r="180" spans="1:16" ht="17.25" customHeight="1" thickBot="1" x14ac:dyDescent="0.35">
      <c r="A180" s="111"/>
      <c r="B180" s="17">
        <v>190061598</v>
      </c>
      <c r="C180" s="16" t="s">
        <v>219</v>
      </c>
      <c r="D180" s="18">
        <v>2</v>
      </c>
      <c r="E180" s="50">
        <f t="shared" si="261"/>
        <v>774.72</v>
      </c>
      <c r="F180" s="50">
        <f t="shared" si="262"/>
        <v>138.06</v>
      </c>
      <c r="G180" s="50">
        <f t="shared" si="263"/>
        <v>278.62</v>
      </c>
      <c r="H180" s="28">
        <f t="shared" si="264"/>
        <v>1191.4000000000001</v>
      </c>
      <c r="J180" s="50">
        <f t="shared" si="265"/>
        <v>6197.76</v>
      </c>
      <c r="K180" s="50">
        <f t="shared" si="266"/>
        <v>1104.48</v>
      </c>
      <c r="L180" s="50">
        <f t="shared" si="267"/>
        <v>2228.96</v>
      </c>
      <c r="M180" s="51">
        <f t="shared" si="268"/>
        <v>9531</v>
      </c>
      <c r="N180" s="50">
        <f t="shared" si="269"/>
        <v>3574</v>
      </c>
      <c r="O180" s="50">
        <f t="shared" si="270"/>
        <v>3574</v>
      </c>
      <c r="P180" s="52">
        <f t="shared" si="271"/>
        <v>2383</v>
      </c>
    </row>
    <row r="181" spans="1:16" ht="17.25" customHeight="1" thickBot="1" x14ac:dyDescent="0.35">
      <c r="A181" s="111"/>
      <c r="B181" s="17">
        <v>190084586</v>
      </c>
      <c r="C181" s="16" t="s">
        <v>220</v>
      </c>
      <c r="D181" s="18">
        <v>3</v>
      </c>
      <c r="E181" s="50">
        <f t="shared" si="261"/>
        <v>1162.08</v>
      </c>
      <c r="F181" s="50">
        <f t="shared" si="262"/>
        <v>207.09</v>
      </c>
      <c r="G181" s="50">
        <f t="shared" si="263"/>
        <v>417.93</v>
      </c>
      <c r="H181" s="28">
        <f t="shared" si="264"/>
        <v>1787.1</v>
      </c>
      <c r="J181" s="50">
        <f t="shared" si="265"/>
        <v>9296.64</v>
      </c>
      <c r="K181" s="50">
        <f t="shared" si="266"/>
        <v>1656.72</v>
      </c>
      <c r="L181" s="50">
        <f t="shared" si="267"/>
        <v>3343.44</v>
      </c>
      <c r="M181" s="51">
        <f t="shared" si="268"/>
        <v>14297</v>
      </c>
      <c r="N181" s="50">
        <f t="shared" si="269"/>
        <v>5361</v>
      </c>
      <c r="O181" s="50">
        <f t="shared" si="270"/>
        <v>5361</v>
      </c>
      <c r="P181" s="52">
        <f t="shared" si="271"/>
        <v>3575</v>
      </c>
    </row>
    <row r="182" spans="1:16" ht="17.25" customHeight="1" thickBot="1" x14ac:dyDescent="0.35">
      <c r="A182" s="111"/>
      <c r="B182" s="17">
        <v>190085154</v>
      </c>
      <c r="C182" s="16" t="s">
        <v>221</v>
      </c>
      <c r="D182" s="18">
        <v>1</v>
      </c>
      <c r="E182" s="50">
        <f t="shared" si="261"/>
        <v>387.36</v>
      </c>
      <c r="F182" s="50">
        <f t="shared" si="262"/>
        <v>69.03</v>
      </c>
      <c r="G182" s="50">
        <f t="shared" si="263"/>
        <v>139.31</v>
      </c>
      <c r="H182" s="28">
        <f t="shared" si="264"/>
        <v>595.70000000000005</v>
      </c>
      <c r="J182" s="50">
        <f t="shared" si="265"/>
        <v>3098.88</v>
      </c>
      <c r="K182" s="50">
        <f t="shared" si="266"/>
        <v>552.24</v>
      </c>
      <c r="L182" s="50">
        <f t="shared" si="267"/>
        <v>1114.48</v>
      </c>
      <c r="M182" s="51">
        <f t="shared" si="268"/>
        <v>4766</v>
      </c>
      <c r="N182" s="50">
        <f t="shared" si="269"/>
        <v>1787</v>
      </c>
      <c r="O182" s="50">
        <f t="shared" si="270"/>
        <v>1787</v>
      </c>
      <c r="P182" s="52">
        <f t="shared" si="271"/>
        <v>1192</v>
      </c>
    </row>
    <row r="183" spans="1:16" ht="17.25" customHeight="1" thickBot="1" x14ac:dyDescent="0.35">
      <c r="A183" s="111"/>
      <c r="B183" s="17">
        <v>190085492</v>
      </c>
      <c r="C183" s="16" t="s">
        <v>222</v>
      </c>
      <c r="D183" s="18">
        <v>1</v>
      </c>
      <c r="E183" s="50">
        <f t="shared" si="261"/>
        <v>387.36</v>
      </c>
      <c r="F183" s="50">
        <f t="shared" si="262"/>
        <v>69.03</v>
      </c>
      <c r="G183" s="50">
        <f t="shared" si="263"/>
        <v>139.31</v>
      </c>
      <c r="H183" s="28">
        <f t="shared" si="264"/>
        <v>595.70000000000005</v>
      </c>
      <c r="J183" s="50">
        <f t="shared" si="265"/>
        <v>3098.88</v>
      </c>
      <c r="K183" s="50">
        <f t="shared" si="266"/>
        <v>552.24</v>
      </c>
      <c r="L183" s="50">
        <f t="shared" si="267"/>
        <v>1114.48</v>
      </c>
      <c r="M183" s="51">
        <f t="shared" si="268"/>
        <v>4766</v>
      </c>
      <c r="N183" s="50">
        <f t="shared" si="269"/>
        <v>1787</v>
      </c>
      <c r="O183" s="50">
        <f t="shared" si="270"/>
        <v>1787</v>
      </c>
      <c r="P183" s="52">
        <f t="shared" si="271"/>
        <v>1192</v>
      </c>
    </row>
    <row r="184" spans="1:16" ht="17.25" customHeight="1" thickBot="1" x14ac:dyDescent="0.35">
      <c r="A184" s="111"/>
      <c r="B184" s="17">
        <v>290083670</v>
      </c>
      <c r="C184" s="16" t="s">
        <v>223</v>
      </c>
      <c r="D184" s="18">
        <v>12</v>
      </c>
      <c r="E184" s="50">
        <f t="shared" si="261"/>
        <v>4648.32</v>
      </c>
      <c r="F184" s="50">
        <f t="shared" si="262"/>
        <v>828.36</v>
      </c>
      <c r="G184" s="50">
        <f t="shared" si="263"/>
        <v>1671.72</v>
      </c>
      <c r="H184" s="28">
        <f t="shared" si="264"/>
        <v>7148.4</v>
      </c>
      <c r="J184" s="50">
        <f t="shared" si="265"/>
        <v>37186.559999999998</v>
      </c>
      <c r="K184" s="50">
        <f t="shared" si="266"/>
        <v>6626.88</v>
      </c>
      <c r="L184" s="50">
        <f t="shared" si="267"/>
        <v>13373.76</v>
      </c>
      <c r="M184" s="51">
        <f t="shared" si="268"/>
        <v>57187</v>
      </c>
      <c r="N184" s="50">
        <f t="shared" si="269"/>
        <v>21445</v>
      </c>
      <c r="O184" s="50">
        <f t="shared" si="270"/>
        <v>21445</v>
      </c>
      <c r="P184" s="52">
        <f t="shared" si="271"/>
        <v>14297</v>
      </c>
    </row>
    <row r="185" spans="1:16" ht="17.25" customHeight="1" thickBot="1" x14ac:dyDescent="0.35">
      <c r="A185" s="111"/>
      <c r="B185" s="17">
        <v>305615915</v>
      </c>
      <c r="C185" s="16" t="s">
        <v>224</v>
      </c>
      <c r="D185" s="18">
        <v>10</v>
      </c>
      <c r="E185" s="50">
        <f t="shared" si="261"/>
        <v>3873.6000000000004</v>
      </c>
      <c r="F185" s="50">
        <f t="shared" si="262"/>
        <v>690.3</v>
      </c>
      <c r="G185" s="50">
        <f t="shared" si="263"/>
        <v>1393.1</v>
      </c>
      <c r="H185" s="28">
        <f t="shared" si="264"/>
        <v>5957</v>
      </c>
      <c r="J185" s="50">
        <f t="shared" si="265"/>
        <v>30988.800000000003</v>
      </c>
      <c r="K185" s="50">
        <f t="shared" si="266"/>
        <v>5522.4</v>
      </c>
      <c r="L185" s="50">
        <f t="shared" si="267"/>
        <v>11144.8</v>
      </c>
      <c r="M185" s="51">
        <f t="shared" si="268"/>
        <v>47656</v>
      </c>
      <c r="N185" s="50">
        <f t="shared" si="269"/>
        <v>17871</v>
      </c>
      <c r="O185" s="50">
        <f t="shared" si="270"/>
        <v>17871</v>
      </c>
      <c r="P185" s="52">
        <f t="shared" si="271"/>
        <v>11914</v>
      </c>
    </row>
    <row r="186" spans="1:16" ht="17.25" customHeight="1" thickBot="1" x14ac:dyDescent="0.35">
      <c r="A186" s="111"/>
      <c r="B186" s="17">
        <v>305616433</v>
      </c>
      <c r="C186" s="16" t="s">
        <v>225</v>
      </c>
      <c r="D186" s="18">
        <v>2</v>
      </c>
      <c r="E186" s="50">
        <f t="shared" si="261"/>
        <v>774.72</v>
      </c>
      <c r="F186" s="50">
        <f t="shared" si="262"/>
        <v>138.06</v>
      </c>
      <c r="G186" s="50">
        <f t="shared" si="263"/>
        <v>278.62</v>
      </c>
      <c r="H186" s="28">
        <f t="shared" si="264"/>
        <v>1191.4000000000001</v>
      </c>
      <c r="J186" s="50">
        <f t="shared" si="265"/>
        <v>6197.76</v>
      </c>
      <c r="K186" s="50">
        <f t="shared" si="266"/>
        <v>1104.48</v>
      </c>
      <c r="L186" s="50">
        <f t="shared" si="267"/>
        <v>2228.96</v>
      </c>
      <c r="M186" s="51">
        <f t="shared" si="268"/>
        <v>9531</v>
      </c>
      <c r="N186" s="50">
        <f t="shared" si="269"/>
        <v>3574</v>
      </c>
      <c r="O186" s="50">
        <f t="shared" si="270"/>
        <v>3574</v>
      </c>
      <c r="P186" s="52">
        <f t="shared" si="271"/>
        <v>2383</v>
      </c>
    </row>
    <row r="187" spans="1:16" ht="17.25" customHeight="1" thickBot="1" x14ac:dyDescent="0.35">
      <c r="A187" s="112"/>
      <c r="B187" s="17">
        <v>305889001</v>
      </c>
      <c r="C187" s="16" t="s">
        <v>226</v>
      </c>
      <c r="D187" s="18">
        <v>2</v>
      </c>
      <c r="E187" s="50">
        <f t="shared" si="261"/>
        <v>774.72</v>
      </c>
      <c r="F187" s="50">
        <f t="shared" si="262"/>
        <v>138.06</v>
      </c>
      <c r="G187" s="50">
        <f t="shared" si="263"/>
        <v>278.62</v>
      </c>
      <c r="H187" s="28">
        <f t="shared" si="264"/>
        <v>1191.4000000000001</v>
      </c>
      <c r="J187" s="50">
        <f t="shared" si="265"/>
        <v>6197.76</v>
      </c>
      <c r="K187" s="50">
        <f t="shared" si="266"/>
        <v>1104.48</v>
      </c>
      <c r="L187" s="50">
        <f t="shared" si="267"/>
        <v>2228.96</v>
      </c>
      <c r="M187" s="51">
        <f t="shared" si="268"/>
        <v>9531</v>
      </c>
      <c r="N187" s="50">
        <f t="shared" si="269"/>
        <v>3574</v>
      </c>
      <c r="O187" s="50">
        <f t="shared" si="270"/>
        <v>3574</v>
      </c>
      <c r="P187" s="52">
        <f t="shared" si="271"/>
        <v>2383</v>
      </c>
    </row>
    <row r="188" spans="1:16" ht="17.25" customHeight="1" thickBot="1" x14ac:dyDescent="0.35">
      <c r="A188" s="113" t="s">
        <v>227</v>
      </c>
      <c r="B188" s="114"/>
      <c r="C188" s="115"/>
      <c r="D188" s="19">
        <v>45</v>
      </c>
      <c r="E188" s="26">
        <f>SUM(E177:E187)</f>
        <v>17431.2</v>
      </c>
      <c r="F188" s="26">
        <f t="shared" ref="F188:P188" si="272">SUM(F177:F187)</f>
        <v>3106.3499999999995</v>
      </c>
      <c r="G188" s="26">
        <f t="shared" si="272"/>
        <v>6268.9499999999989</v>
      </c>
      <c r="H188" s="26">
        <f t="shared" si="272"/>
        <v>26806.500000000004</v>
      </c>
      <c r="I188" s="26"/>
      <c r="J188" s="26">
        <f t="shared" si="272"/>
        <v>139449.60000000001</v>
      </c>
      <c r="K188" s="26">
        <f t="shared" si="272"/>
        <v>24850.799999999996</v>
      </c>
      <c r="L188" s="26">
        <f t="shared" si="272"/>
        <v>50151.599999999991</v>
      </c>
      <c r="M188" s="54">
        <f t="shared" si="272"/>
        <v>214453</v>
      </c>
      <c r="N188" s="54">
        <f t="shared" si="272"/>
        <v>80418</v>
      </c>
      <c r="O188" s="54">
        <f t="shared" si="272"/>
        <v>80418</v>
      </c>
      <c r="P188" s="54">
        <f t="shared" si="272"/>
        <v>53617</v>
      </c>
    </row>
    <row r="189" spans="1:16" ht="17.25" customHeight="1" thickBot="1" x14ac:dyDescent="0.35">
      <c r="A189" s="110" t="s">
        <v>228</v>
      </c>
      <c r="B189" s="17">
        <v>190325610</v>
      </c>
      <c r="C189" s="16" t="s">
        <v>229</v>
      </c>
      <c r="D189" s="18">
        <v>1</v>
      </c>
      <c r="E189" s="50">
        <f>+$D$274*D189</f>
        <v>387.36</v>
      </c>
      <c r="F189" s="50">
        <f>+$D$275*D189</f>
        <v>69.03</v>
      </c>
      <c r="G189" s="50">
        <f>+$D$276*D189</f>
        <v>139.31</v>
      </c>
      <c r="H189" s="28">
        <f t="shared" ref="H189:H192" si="273">SUM(E189:G189)</f>
        <v>595.70000000000005</v>
      </c>
      <c r="J189" s="50">
        <f t="shared" ref="J189:J192" si="274">+E189*8</f>
        <v>3098.88</v>
      </c>
      <c r="K189" s="50">
        <f t="shared" ref="K189:K192" si="275">+F189*8</f>
        <v>552.24</v>
      </c>
      <c r="L189" s="50">
        <f t="shared" ref="L189:L192" si="276">+G189*8</f>
        <v>1114.48</v>
      </c>
      <c r="M189" s="51">
        <f t="shared" ref="M189:M192" si="277">+ROUND(J189+K189+L189,0)</f>
        <v>4766</v>
      </c>
      <c r="N189" s="50">
        <f t="shared" ref="N189:N192" si="278">+ROUND(M189/8*3,0)</f>
        <v>1787</v>
      </c>
      <c r="O189" s="50">
        <f t="shared" ref="O189:O192" si="279">+N189</f>
        <v>1787</v>
      </c>
      <c r="P189" s="52">
        <f t="shared" ref="P189:P192" si="280">+M189-O189-N189</f>
        <v>1192</v>
      </c>
    </row>
    <row r="190" spans="1:16" ht="17.25" customHeight="1" thickBot="1" x14ac:dyDescent="0.35">
      <c r="A190" s="111"/>
      <c r="B190" s="17">
        <v>190328873</v>
      </c>
      <c r="C190" s="16" t="s">
        <v>230</v>
      </c>
      <c r="D190" s="18">
        <v>1</v>
      </c>
      <c r="E190" s="50">
        <f>+$D$274*D190</f>
        <v>387.36</v>
      </c>
      <c r="F190" s="50">
        <f>+$D$275*D190</f>
        <v>69.03</v>
      </c>
      <c r="G190" s="50">
        <f>+$D$276*D190</f>
        <v>139.31</v>
      </c>
      <c r="H190" s="28">
        <f t="shared" si="273"/>
        <v>595.70000000000005</v>
      </c>
      <c r="J190" s="50">
        <f t="shared" si="274"/>
        <v>3098.88</v>
      </c>
      <c r="K190" s="50">
        <f t="shared" si="275"/>
        <v>552.24</v>
      </c>
      <c r="L190" s="50">
        <f t="shared" si="276"/>
        <v>1114.48</v>
      </c>
      <c r="M190" s="51">
        <f t="shared" si="277"/>
        <v>4766</v>
      </c>
      <c r="N190" s="50">
        <f t="shared" si="278"/>
        <v>1787</v>
      </c>
      <c r="O190" s="50">
        <f t="shared" si="279"/>
        <v>1787</v>
      </c>
      <c r="P190" s="52">
        <f t="shared" si="280"/>
        <v>1192</v>
      </c>
    </row>
    <row r="191" spans="1:16" ht="17.25" customHeight="1" thickBot="1" x14ac:dyDescent="0.35">
      <c r="A191" s="111"/>
      <c r="B191" s="17">
        <v>190330034</v>
      </c>
      <c r="C191" s="16" t="s">
        <v>231</v>
      </c>
      <c r="D191" s="18">
        <v>6</v>
      </c>
      <c r="E191" s="50">
        <f>+$D$274*D191</f>
        <v>2324.16</v>
      </c>
      <c r="F191" s="50">
        <f>+$D$275*D191</f>
        <v>414.18</v>
      </c>
      <c r="G191" s="50">
        <f>+$D$276*D191</f>
        <v>835.86</v>
      </c>
      <c r="H191" s="28">
        <f t="shared" si="273"/>
        <v>3574.2</v>
      </c>
      <c r="J191" s="50">
        <f t="shared" si="274"/>
        <v>18593.28</v>
      </c>
      <c r="K191" s="50">
        <f t="shared" si="275"/>
        <v>3313.44</v>
      </c>
      <c r="L191" s="50">
        <f t="shared" si="276"/>
        <v>6686.88</v>
      </c>
      <c r="M191" s="51">
        <f t="shared" si="277"/>
        <v>28594</v>
      </c>
      <c r="N191" s="50">
        <f t="shared" si="278"/>
        <v>10723</v>
      </c>
      <c r="O191" s="50">
        <f t="shared" si="279"/>
        <v>10723</v>
      </c>
      <c r="P191" s="52">
        <f t="shared" si="280"/>
        <v>7148</v>
      </c>
    </row>
    <row r="192" spans="1:16" ht="17.25" customHeight="1" thickBot="1" x14ac:dyDescent="0.35">
      <c r="A192" s="112"/>
      <c r="B192" s="17">
        <v>290325230</v>
      </c>
      <c r="C192" s="16" t="s">
        <v>232</v>
      </c>
      <c r="D192" s="18">
        <v>8</v>
      </c>
      <c r="E192" s="50">
        <f>+$D$274*D192</f>
        <v>3098.88</v>
      </c>
      <c r="F192" s="50">
        <f>+$D$275*D192</f>
        <v>552.24</v>
      </c>
      <c r="G192" s="50">
        <f>+$D$276*D192</f>
        <v>1114.48</v>
      </c>
      <c r="H192" s="28">
        <f t="shared" si="273"/>
        <v>4765.6000000000004</v>
      </c>
      <c r="J192" s="50">
        <f t="shared" si="274"/>
        <v>24791.040000000001</v>
      </c>
      <c r="K192" s="50">
        <f t="shared" si="275"/>
        <v>4417.92</v>
      </c>
      <c r="L192" s="50">
        <f t="shared" si="276"/>
        <v>8915.84</v>
      </c>
      <c r="M192" s="51">
        <f t="shared" si="277"/>
        <v>38125</v>
      </c>
      <c r="N192" s="50">
        <f t="shared" si="278"/>
        <v>14297</v>
      </c>
      <c r="O192" s="50">
        <f t="shared" si="279"/>
        <v>14297</v>
      </c>
      <c r="P192" s="52">
        <f t="shared" si="280"/>
        <v>9531</v>
      </c>
    </row>
    <row r="193" spans="1:16" ht="17.25" customHeight="1" thickBot="1" x14ac:dyDescent="0.35">
      <c r="A193" s="113" t="s">
        <v>233</v>
      </c>
      <c r="B193" s="114"/>
      <c r="C193" s="115"/>
      <c r="D193" s="59">
        <v>16</v>
      </c>
      <c r="E193" s="26">
        <f>SUM(E189:E192)</f>
        <v>6197.76</v>
      </c>
      <c r="F193" s="26">
        <f t="shared" ref="F193:P193" si="281">SUM(F189:F192)</f>
        <v>1104.48</v>
      </c>
      <c r="G193" s="26">
        <f t="shared" si="281"/>
        <v>2228.96</v>
      </c>
      <c r="H193" s="26">
        <f t="shared" si="281"/>
        <v>9531.2000000000007</v>
      </c>
      <c r="I193" s="26"/>
      <c r="J193" s="26">
        <f t="shared" si="281"/>
        <v>49582.080000000002</v>
      </c>
      <c r="K193" s="26">
        <f t="shared" si="281"/>
        <v>8835.84</v>
      </c>
      <c r="L193" s="26">
        <f t="shared" si="281"/>
        <v>17831.68</v>
      </c>
      <c r="M193" s="54">
        <f t="shared" si="281"/>
        <v>76251</v>
      </c>
      <c r="N193" s="54">
        <f t="shared" si="281"/>
        <v>28594</v>
      </c>
      <c r="O193" s="54">
        <f t="shared" si="281"/>
        <v>28594</v>
      </c>
      <c r="P193" s="54">
        <f t="shared" si="281"/>
        <v>19063</v>
      </c>
    </row>
    <row r="194" spans="1:16" ht="17.25" customHeight="1" thickBot="1" x14ac:dyDescent="0.35">
      <c r="A194" s="110" t="s">
        <v>234</v>
      </c>
      <c r="B194" s="17">
        <v>190687050</v>
      </c>
      <c r="C194" s="16" t="s">
        <v>235</v>
      </c>
      <c r="D194" s="18">
        <v>2</v>
      </c>
      <c r="E194" s="50">
        <f t="shared" ref="E194:E205" si="282">+$D$274*D194</f>
        <v>774.72</v>
      </c>
      <c r="F194" s="50">
        <f t="shared" ref="F194:F205" si="283">+$D$275*D194</f>
        <v>138.06</v>
      </c>
      <c r="G194" s="50">
        <f t="shared" ref="G194:G205" si="284">+$D$276*D194</f>
        <v>278.62</v>
      </c>
      <c r="H194" s="28">
        <f t="shared" ref="H194:H205" si="285">SUM(E194:G194)</f>
        <v>1191.4000000000001</v>
      </c>
      <c r="J194" s="50">
        <f t="shared" ref="J194:J205" si="286">+E194*8</f>
        <v>6197.76</v>
      </c>
      <c r="K194" s="50">
        <f t="shared" ref="K194:K205" si="287">+F194*8</f>
        <v>1104.48</v>
      </c>
      <c r="L194" s="50">
        <f t="shared" ref="L194:L205" si="288">+G194*8</f>
        <v>2228.96</v>
      </c>
      <c r="M194" s="51">
        <f t="shared" ref="M194:M205" si="289">+ROUND(J194+K194+L194,0)</f>
        <v>9531</v>
      </c>
      <c r="N194" s="50">
        <f t="shared" ref="N194:N205" si="290">+ROUND(M194/8*3,0)</f>
        <v>3574</v>
      </c>
      <c r="O194" s="50">
        <f t="shared" ref="O194:O205" si="291">+N194</f>
        <v>3574</v>
      </c>
      <c r="P194" s="52">
        <f t="shared" ref="P194:P205" si="292">+M194-O194-N194</f>
        <v>2383</v>
      </c>
    </row>
    <row r="195" spans="1:16" ht="17.25" customHeight="1" thickBot="1" x14ac:dyDescent="0.35">
      <c r="A195" s="111"/>
      <c r="B195" s="17">
        <v>190687399</v>
      </c>
      <c r="C195" s="16" t="s">
        <v>236</v>
      </c>
      <c r="D195" s="18">
        <v>1</v>
      </c>
      <c r="E195" s="50">
        <f t="shared" si="282"/>
        <v>387.36</v>
      </c>
      <c r="F195" s="50">
        <f t="shared" si="283"/>
        <v>69.03</v>
      </c>
      <c r="G195" s="50">
        <f t="shared" si="284"/>
        <v>139.31</v>
      </c>
      <c r="H195" s="28">
        <f t="shared" si="285"/>
        <v>595.70000000000005</v>
      </c>
      <c r="J195" s="50">
        <f t="shared" si="286"/>
        <v>3098.88</v>
      </c>
      <c r="K195" s="50">
        <f t="shared" si="287"/>
        <v>552.24</v>
      </c>
      <c r="L195" s="50">
        <f t="shared" si="288"/>
        <v>1114.48</v>
      </c>
      <c r="M195" s="51">
        <f t="shared" si="289"/>
        <v>4766</v>
      </c>
      <c r="N195" s="50">
        <f t="shared" si="290"/>
        <v>1787</v>
      </c>
      <c r="O195" s="50">
        <f t="shared" si="291"/>
        <v>1787</v>
      </c>
      <c r="P195" s="52">
        <f t="shared" si="292"/>
        <v>1192</v>
      </c>
    </row>
    <row r="196" spans="1:16" ht="17.25" customHeight="1" thickBot="1" x14ac:dyDescent="0.35">
      <c r="A196" s="111"/>
      <c r="B196" s="17">
        <v>190687584</v>
      </c>
      <c r="C196" s="16" t="s">
        <v>237</v>
      </c>
      <c r="D196" s="18">
        <v>1</v>
      </c>
      <c r="E196" s="50">
        <f t="shared" si="282"/>
        <v>387.36</v>
      </c>
      <c r="F196" s="50">
        <f t="shared" si="283"/>
        <v>69.03</v>
      </c>
      <c r="G196" s="50">
        <f t="shared" si="284"/>
        <v>139.31</v>
      </c>
      <c r="H196" s="28">
        <f t="shared" si="285"/>
        <v>595.70000000000005</v>
      </c>
      <c r="J196" s="50">
        <f t="shared" si="286"/>
        <v>3098.88</v>
      </c>
      <c r="K196" s="50">
        <f t="shared" si="287"/>
        <v>552.24</v>
      </c>
      <c r="L196" s="50">
        <f t="shared" si="288"/>
        <v>1114.48</v>
      </c>
      <c r="M196" s="51">
        <f t="shared" si="289"/>
        <v>4766</v>
      </c>
      <c r="N196" s="50">
        <f t="shared" si="290"/>
        <v>1787</v>
      </c>
      <c r="O196" s="50">
        <f t="shared" si="291"/>
        <v>1787</v>
      </c>
      <c r="P196" s="52">
        <f t="shared" si="292"/>
        <v>1192</v>
      </c>
    </row>
    <row r="197" spans="1:16" ht="17.25" customHeight="1" thickBot="1" x14ac:dyDescent="0.35">
      <c r="A197" s="111"/>
      <c r="B197" s="17">
        <v>190687627</v>
      </c>
      <c r="C197" s="16" t="s">
        <v>238</v>
      </c>
      <c r="D197" s="18">
        <v>1</v>
      </c>
      <c r="E197" s="50">
        <f t="shared" si="282"/>
        <v>387.36</v>
      </c>
      <c r="F197" s="50">
        <f t="shared" si="283"/>
        <v>69.03</v>
      </c>
      <c r="G197" s="50">
        <f t="shared" si="284"/>
        <v>139.31</v>
      </c>
      <c r="H197" s="28">
        <f t="shared" si="285"/>
        <v>595.70000000000005</v>
      </c>
      <c r="J197" s="50">
        <f t="shared" si="286"/>
        <v>3098.88</v>
      </c>
      <c r="K197" s="50">
        <f t="shared" si="287"/>
        <v>552.24</v>
      </c>
      <c r="L197" s="50">
        <f t="shared" si="288"/>
        <v>1114.48</v>
      </c>
      <c r="M197" s="51">
        <f t="shared" si="289"/>
        <v>4766</v>
      </c>
      <c r="N197" s="50">
        <f t="shared" si="290"/>
        <v>1787</v>
      </c>
      <c r="O197" s="50">
        <f t="shared" si="291"/>
        <v>1787</v>
      </c>
      <c r="P197" s="52">
        <f t="shared" si="292"/>
        <v>1192</v>
      </c>
    </row>
    <row r="198" spans="1:16" ht="17.25" customHeight="1" thickBot="1" x14ac:dyDescent="0.35">
      <c r="A198" s="111"/>
      <c r="B198" s="17">
        <v>190687965</v>
      </c>
      <c r="C198" s="16" t="s">
        <v>239</v>
      </c>
      <c r="D198" s="18">
        <v>3</v>
      </c>
      <c r="E198" s="50">
        <f t="shared" si="282"/>
        <v>1162.08</v>
      </c>
      <c r="F198" s="50">
        <f t="shared" si="283"/>
        <v>207.09</v>
      </c>
      <c r="G198" s="50">
        <f t="shared" si="284"/>
        <v>417.93</v>
      </c>
      <c r="H198" s="28">
        <f t="shared" si="285"/>
        <v>1787.1</v>
      </c>
      <c r="J198" s="50">
        <f t="shared" si="286"/>
        <v>9296.64</v>
      </c>
      <c r="K198" s="50">
        <f t="shared" si="287"/>
        <v>1656.72</v>
      </c>
      <c r="L198" s="50">
        <f t="shared" si="288"/>
        <v>3343.44</v>
      </c>
      <c r="M198" s="51">
        <f t="shared" si="289"/>
        <v>14297</v>
      </c>
      <c r="N198" s="50">
        <f t="shared" si="290"/>
        <v>5361</v>
      </c>
      <c r="O198" s="50">
        <f t="shared" si="291"/>
        <v>5361</v>
      </c>
      <c r="P198" s="52">
        <f t="shared" si="292"/>
        <v>3575</v>
      </c>
    </row>
    <row r="199" spans="1:16" ht="17.25" customHeight="1" thickBot="1" x14ac:dyDescent="0.35">
      <c r="A199" s="111"/>
      <c r="B199" s="17">
        <v>190688914</v>
      </c>
      <c r="C199" s="16" t="s">
        <v>240</v>
      </c>
      <c r="D199" s="18">
        <v>2</v>
      </c>
      <c r="E199" s="50">
        <f t="shared" si="282"/>
        <v>774.72</v>
      </c>
      <c r="F199" s="50">
        <f t="shared" si="283"/>
        <v>138.06</v>
      </c>
      <c r="G199" s="50">
        <f t="shared" si="284"/>
        <v>278.62</v>
      </c>
      <c r="H199" s="28">
        <f t="shared" si="285"/>
        <v>1191.4000000000001</v>
      </c>
      <c r="J199" s="50">
        <f t="shared" si="286"/>
        <v>6197.76</v>
      </c>
      <c r="K199" s="50">
        <f t="shared" si="287"/>
        <v>1104.48</v>
      </c>
      <c r="L199" s="50">
        <f t="shared" si="288"/>
        <v>2228.96</v>
      </c>
      <c r="M199" s="51">
        <f t="shared" si="289"/>
        <v>9531</v>
      </c>
      <c r="N199" s="50">
        <f t="shared" si="290"/>
        <v>3574</v>
      </c>
      <c r="O199" s="50">
        <f t="shared" si="291"/>
        <v>3574</v>
      </c>
      <c r="P199" s="52">
        <f t="shared" si="292"/>
        <v>2383</v>
      </c>
    </row>
    <row r="200" spans="1:16" ht="17.25" customHeight="1" thickBot="1" x14ac:dyDescent="0.35">
      <c r="A200" s="111"/>
      <c r="B200" s="17">
        <v>190689820</v>
      </c>
      <c r="C200" s="16" t="s">
        <v>241</v>
      </c>
      <c r="D200" s="18">
        <v>2</v>
      </c>
      <c r="E200" s="50">
        <f t="shared" si="282"/>
        <v>774.72</v>
      </c>
      <c r="F200" s="50">
        <f t="shared" si="283"/>
        <v>138.06</v>
      </c>
      <c r="G200" s="50">
        <f t="shared" si="284"/>
        <v>278.62</v>
      </c>
      <c r="H200" s="28">
        <f t="shared" si="285"/>
        <v>1191.4000000000001</v>
      </c>
      <c r="J200" s="50">
        <f t="shared" si="286"/>
        <v>6197.76</v>
      </c>
      <c r="K200" s="50">
        <f t="shared" si="287"/>
        <v>1104.48</v>
      </c>
      <c r="L200" s="50">
        <f t="shared" si="288"/>
        <v>2228.96</v>
      </c>
      <c r="M200" s="51">
        <f t="shared" si="289"/>
        <v>9531</v>
      </c>
      <c r="N200" s="50">
        <f t="shared" si="290"/>
        <v>3574</v>
      </c>
      <c r="O200" s="50">
        <f t="shared" si="291"/>
        <v>3574</v>
      </c>
      <c r="P200" s="52">
        <f t="shared" si="292"/>
        <v>2383</v>
      </c>
    </row>
    <row r="201" spans="1:16" ht="17.25" customHeight="1" thickBot="1" x14ac:dyDescent="0.35">
      <c r="A201" s="111"/>
      <c r="B201" s="17">
        <v>190696633</v>
      </c>
      <c r="C201" s="16" t="s">
        <v>242</v>
      </c>
      <c r="D201" s="18">
        <v>1</v>
      </c>
      <c r="E201" s="50">
        <f t="shared" si="282"/>
        <v>387.36</v>
      </c>
      <c r="F201" s="50">
        <f t="shared" si="283"/>
        <v>69.03</v>
      </c>
      <c r="G201" s="50">
        <f t="shared" si="284"/>
        <v>139.31</v>
      </c>
      <c r="H201" s="28">
        <f t="shared" si="285"/>
        <v>595.70000000000005</v>
      </c>
      <c r="J201" s="50">
        <f t="shared" si="286"/>
        <v>3098.88</v>
      </c>
      <c r="K201" s="50">
        <f t="shared" si="287"/>
        <v>552.24</v>
      </c>
      <c r="L201" s="50">
        <f t="shared" si="288"/>
        <v>1114.48</v>
      </c>
      <c r="M201" s="51">
        <f t="shared" si="289"/>
        <v>4766</v>
      </c>
      <c r="N201" s="50">
        <f t="shared" si="290"/>
        <v>1787</v>
      </c>
      <c r="O201" s="50">
        <f t="shared" si="291"/>
        <v>1787</v>
      </c>
      <c r="P201" s="52">
        <f t="shared" si="292"/>
        <v>1192</v>
      </c>
    </row>
    <row r="202" spans="1:16" ht="17.25" customHeight="1" thickBot="1" x14ac:dyDescent="0.35">
      <c r="A202" s="111"/>
      <c r="B202" s="17">
        <v>190696786</v>
      </c>
      <c r="C202" s="16" t="s">
        <v>243</v>
      </c>
      <c r="D202" s="18">
        <v>2</v>
      </c>
      <c r="E202" s="50">
        <f t="shared" si="282"/>
        <v>774.72</v>
      </c>
      <c r="F202" s="50">
        <f t="shared" si="283"/>
        <v>138.06</v>
      </c>
      <c r="G202" s="50">
        <f t="shared" si="284"/>
        <v>278.62</v>
      </c>
      <c r="H202" s="28">
        <f t="shared" si="285"/>
        <v>1191.4000000000001</v>
      </c>
      <c r="J202" s="50">
        <f t="shared" si="286"/>
        <v>6197.76</v>
      </c>
      <c r="K202" s="50">
        <f t="shared" si="287"/>
        <v>1104.48</v>
      </c>
      <c r="L202" s="50">
        <f t="shared" si="288"/>
        <v>2228.96</v>
      </c>
      <c r="M202" s="51">
        <f t="shared" si="289"/>
        <v>9531</v>
      </c>
      <c r="N202" s="50">
        <f t="shared" si="290"/>
        <v>3574</v>
      </c>
      <c r="O202" s="50">
        <f t="shared" si="291"/>
        <v>3574</v>
      </c>
      <c r="P202" s="52">
        <f t="shared" si="292"/>
        <v>2383</v>
      </c>
    </row>
    <row r="203" spans="1:16" ht="17.25" customHeight="1" thickBot="1" x14ac:dyDescent="0.35">
      <c r="A203" s="111"/>
      <c r="B203" s="17">
        <v>190696829</v>
      </c>
      <c r="C203" s="16" t="s">
        <v>244</v>
      </c>
      <c r="D203" s="18">
        <v>3</v>
      </c>
      <c r="E203" s="50">
        <f t="shared" si="282"/>
        <v>1162.08</v>
      </c>
      <c r="F203" s="50">
        <f t="shared" si="283"/>
        <v>207.09</v>
      </c>
      <c r="G203" s="50">
        <f t="shared" si="284"/>
        <v>417.93</v>
      </c>
      <c r="H203" s="28">
        <f t="shared" si="285"/>
        <v>1787.1</v>
      </c>
      <c r="J203" s="50">
        <f t="shared" si="286"/>
        <v>9296.64</v>
      </c>
      <c r="K203" s="50">
        <f t="shared" si="287"/>
        <v>1656.72</v>
      </c>
      <c r="L203" s="50">
        <f t="shared" si="288"/>
        <v>3343.44</v>
      </c>
      <c r="M203" s="51">
        <f t="shared" si="289"/>
        <v>14297</v>
      </c>
      <c r="N203" s="50">
        <f t="shared" si="290"/>
        <v>5361</v>
      </c>
      <c r="O203" s="50">
        <f t="shared" si="291"/>
        <v>5361</v>
      </c>
      <c r="P203" s="52">
        <f t="shared" si="292"/>
        <v>3575</v>
      </c>
    </row>
    <row r="204" spans="1:16" ht="17.25" customHeight="1" thickBot="1" x14ac:dyDescent="0.35">
      <c r="A204" s="111"/>
      <c r="B204" s="17">
        <v>190697016</v>
      </c>
      <c r="C204" s="16" t="s">
        <v>245</v>
      </c>
      <c r="D204" s="57">
        <v>1</v>
      </c>
      <c r="E204" s="50">
        <f t="shared" si="282"/>
        <v>387.36</v>
      </c>
      <c r="F204" s="50">
        <f t="shared" si="283"/>
        <v>69.03</v>
      </c>
      <c r="G204" s="50">
        <f t="shared" si="284"/>
        <v>139.31</v>
      </c>
      <c r="H204" s="28">
        <f t="shared" si="285"/>
        <v>595.70000000000005</v>
      </c>
      <c r="J204" s="50">
        <f t="shared" si="286"/>
        <v>3098.88</v>
      </c>
      <c r="K204" s="50">
        <f t="shared" si="287"/>
        <v>552.24</v>
      </c>
      <c r="L204" s="50">
        <f t="shared" si="288"/>
        <v>1114.48</v>
      </c>
      <c r="M204" s="51">
        <f t="shared" si="289"/>
        <v>4766</v>
      </c>
      <c r="N204" s="50">
        <f t="shared" si="290"/>
        <v>1787</v>
      </c>
      <c r="O204" s="50">
        <f t="shared" si="291"/>
        <v>1787</v>
      </c>
      <c r="P204" s="52">
        <f t="shared" si="292"/>
        <v>1192</v>
      </c>
    </row>
    <row r="205" spans="1:16" ht="17.25" customHeight="1" thickBot="1" x14ac:dyDescent="0.35">
      <c r="A205" s="112"/>
      <c r="B205" s="17">
        <v>190697735</v>
      </c>
      <c r="C205" s="16" t="s">
        <v>246</v>
      </c>
      <c r="D205" s="18">
        <v>4</v>
      </c>
      <c r="E205" s="50">
        <f t="shared" si="282"/>
        <v>1549.44</v>
      </c>
      <c r="F205" s="50">
        <f t="shared" si="283"/>
        <v>276.12</v>
      </c>
      <c r="G205" s="50">
        <f t="shared" si="284"/>
        <v>557.24</v>
      </c>
      <c r="H205" s="28">
        <f t="shared" si="285"/>
        <v>2382.8000000000002</v>
      </c>
      <c r="J205" s="50">
        <f t="shared" si="286"/>
        <v>12395.52</v>
      </c>
      <c r="K205" s="50">
        <f t="shared" si="287"/>
        <v>2208.96</v>
      </c>
      <c r="L205" s="50">
        <f t="shared" si="288"/>
        <v>4457.92</v>
      </c>
      <c r="M205" s="51">
        <f t="shared" si="289"/>
        <v>19062</v>
      </c>
      <c r="N205" s="50">
        <f t="shared" si="290"/>
        <v>7148</v>
      </c>
      <c r="O205" s="50">
        <f t="shared" si="291"/>
        <v>7148</v>
      </c>
      <c r="P205" s="52">
        <f t="shared" si="292"/>
        <v>4766</v>
      </c>
    </row>
    <row r="206" spans="1:16" ht="17.25" customHeight="1" thickBot="1" x14ac:dyDescent="0.35">
      <c r="A206" s="113" t="s">
        <v>247</v>
      </c>
      <c r="B206" s="114"/>
      <c r="C206" s="115"/>
      <c r="D206" s="19">
        <v>23</v>
      </c>
      <c r="E206" s="26">
        <f>SUM(E194:E205)</f>
        <v>8909.2800000000007</v>
      </c>
      <c r="F206" s="26">
        <f t="shared" ref="F206:P206" si="293">SUM(F194:F205)</f>
        <v>1587.6899999999996</v>
      </c>
      <c r="G206" s="26">
        <f t="shared" si="293"/>
        <v>3204.1299999999992</v>
      </c>
      <c r="H206" s="26">
        <f t="shared" si="293"/>
        <v>13701.100000000002</v>
      </c>
      <c r="I206" s="26"/>
      <c r="J206" s="26">
        <f t="shared" si="293"/>
        <v>71274.240000000005</v>
      </c>
      <c r="K206" s="26">
        <f t="shared" si="293"/>
        <v>12701.519999999997</v>
      </c>
      <c r="L206" s="26">
        <f t="shared" si="293"/>
        <v>25633.039999999994</v>
      </c>
      <c r="M206" s="54">
        <f t="shared" si="293"/>
        <v>109610</v>
      </c>
      <c r="N206" s="54">
        <f t="shared" si="293"/>
        <v>41101</v>
      </c>
      <c r="O206" s="54">
        <f t="shared" si="293"/>
        <v>41101</v>
      </c>
      <c r="P206" s="54">
        <f t="shared" si="293"/>
        <v>27408</v>
      </c>
    </row>
    <row r="207" spans="1:16" ht="17.25" customHeight="1" thickBot="1" x14ac:dyDescent="0.35">
      <c r="A207" s="110" t="s">
        <v>248</v>
      </c>
      <c r="B207" s="17">
        <v>190505829</v>
      </c>
      <c r="C207" s="16" t="s">
        <v>249</v>
      </c>
      <c r="D207" s="18">
        <v>15</v>
      </c>
      <c r="E207" s="50">
        <f>+$D$274*D207</f>
        <v>5810.4000000000005</v>
      </c>
      <c r="F207" s="50">
        <f>+$D$275*D207</f>
        <v>1035.45</v>
      </c>
      <c r="G207" s="50">
        <f>+$D$276*D207</f>
        <v>2089.65</v>
      </c>
      <c r="H207" s="28">
        <f t="shared" ref="H207:H210" si="294">SUM(E207:G207)</f>
        <v>8935.5</v>
      </c>
      <c r="J207" s="50">
        <f t="shared" ref="J207:J210" si="295">+E207*8</f>
        <v>46483.200000000004</v>
      </c>
      <c r="K207" s="50">
        <f t="shared" ref="K207:K210" si="296">+F207*8</f>
        <v>8283.6</v>
      </c>
      <c r="L207" s="50">
        <f t="shared" ref="L207:L210" si="297">+G207*8</f>
        <v>16717.2</v>
      </c>
      <c r="M207" s="51">
        <f t="shared" ref="M207:M210" si="298">+ROUND(J207+K207+L207,0)</f>
        <v>71484</v>
      </c>
      <c r="N207" s="50">
        <f t="shared" ref="N207:N210" si="299">+ROUND(M207/8*3,0)</f>
        <v>26807</v>
      </c>
      <c r="O207" s="50">
        <f t="shared" ref="O207:O210" si="300">+N207</f>
        <v>26807</v>
      </c>
      <c r="P207" s="52">
        <f t="shared" ref="P207:P210" si="301">+M207-O207-N207</f>
        <v>17870</v>
      </c>
    </row>
    <row r="208" spans="1:16" ht="17.25" customHeight="1" thickBot="1" x14ac:dyDescent="0.35">
      <c r="A208" s="111"/>
      <c r="B208" s="17">
        <v>190506888</v>
      </c>
      <c r="C208" s="16" t="s">
        <v>250</v>
      </c>
      <c r="D208" s="18">
        <v>1</v>
      </c>
      <c r="E208" s="50">
        <f>+$D$274*D208</f>
        <v>387.36</v>
      </c>
      <c r="F208" s="50">
        <f>+$D$275*D208</f>
        <v>69.03</v>
      </c>
      <c r="G208" s="50">
        <f>+$D$276*D208</f>
        <v>139.31</v>
      </c>
      <c r="H208" s="28">
        <f t="shared" si="294"/>
        <v>595.70000000000005</v>
      </c>
      <c r="J208" s="50">
        <f t="shared" si="295"/>
        <v>3098.88</v>
      </c>
      <c r="K208" s="50">
        <f t="shared" si="296"/>
        <v>552.24</v>
      </c>
      <c r="L208" s="50">
        <f t="shared" si="297"/>
        <v>1114.48</v>
      </c>
      <c r="M208" s="51">
        <f t="shared" si="298"/>
        <v>4766</v>
      </c>
      <c r="N208" s="50">
        <f t="shared" si="299"/>
        <v>1787</v>
      </c>
      <c r="O208" s="50">
        <f t="shared" si="300"/>
        <v>1787</v>
      </c>
      <c r="P208" s="52">
        <f t="shared" si="301"/>
        <v>1192</v>
      </c>
    </row>
    <row r="209" spans="1:16" ht="17.25" customHeight="1" thickBot="1" x14ac:dyDescent="0.35">
      <c r="A209" s="111"/>
      <c r="B209" s="17">
        <v>190506920</v>
      </c>
      <c r="C209" s="16" t="s">
        <v>251</v>
      </c>
      <c r="D209" s="18">
        <v>4</v>
      </c>
      <c r="E209" s="50">
        <f>+$D$274*D209</f>
        <v>1549.44</v>
      </c>
      <c r="F209" s="50">
        <f>+$D$275*D209</f>
        <v>276.12</v>
      </c>
      <c r="G209" s="50">
        <f>+$D$276*D209</f>
        <v>557.24</v>
      </c>
      <c r="H209" s="28">
        <f t="shared" si="294"/>
        <v>2382.8000000000002</v>
      </c>
      <c r="J209" s="50">
        <f t="shared" si="295"/>
        <v>12395.52</v>
      </c>
      <c r="K209" s="50">
        <f t="shared" si="296"/>
        <v>2208.96</v>
      </c>
      <c r="L209" s="50">
        <f t="shared" si="297"/>
        <v>4457.92</v>
      </c>
      <c r="M209" s="51">
        <f t="shared" si="298"/>
        <v>19062</v>
      </c>
      <c r="N209" s="50">
        <f t="shared" si="299"/>
        <v>7148</v>
      </c>
      <c r="O209" s="50">
        <f t="shared" si="300"/>
        <v>7148</v>
      </c>
      <c r="P209" s="52">
        <f t="shared" si="301"/>
        <v>4766</v>
      </c>
    </row>
    <row r="210" spans="1:16" ht="17.25" customHeight="1" thickBot="1" x14ac:dyDescent="0.35">
      <c r="A210" s="112"/>
      <c r="B210" s="17">
        <v>305613992</v>
      </c>
      <c r="C210" s="16" t="s">
        <v>252</v>
      </c>
      <c r="D210" s="18">
        <v>17</v>
      </c>
      <c r="E210" s="50">
        <f>+$D$274*D210</f>
        <v>6585.12</v>
      </c>
      <c r="F210" s="50">
        <f>+$D$275*D210</f>
        <v>1173.51</v>
      </c>
      <c r="G210" s="50">
        <f>+$D$276*D210</f>
        <v>2368.27</v>
      </c>
      <c r="H210" s="28">
        <f t="shared" si="294"/>
        <v>10126.9</v>
      </c>
      <c r="J210" s="50">
        <f t="shared" si="295"/>
        <v>52680.959999999999</v>
      </c>
      <c r="K210" s="50">
        <f t="shared" si="296"/>
        <v>9388.08</v>
      </c>
      <c r="L210" s="50">
        <f t="shared" si="297"/>
        <v>18946.16</v>
      </c>
      <c r="M210" s="51">
        <f t="shared" si="298"/>
        <v>81015</v>
      </c>
      <c r="N210" s="50">
        <f t="shared" si="299"/>
        <v>30381</v>
      </c>
      <c r="O210" s="50">
        <f t="shared" si="300"/>
        <v>30381</v>
      </c>
      <c r="P210" s="52">
        <f t="shared" si="301"/>
        <v>20253</v>
      </c>
    </row>
    <row r="211" spans="1:16" ht="17.25" customHeight="1" thickBot="1" x14ac:dyDescent="0.35">
      <c r="A211" s="113" t="s">
        <v>253</v>
      </c>
      <c r="B211" s="114"/>
      <c r="C211" s="115"/>
      <c r="D211" s="19">
        <v>37</v>
      </c>
      <c r="E211" s="26">
        <f>SUM(E207:E210)</f>
        <v>14332.32</v>
      </c>
      <c r="F211" s="26">
        <f t="shared" ref="F211:P211" si="302">SUM(F207:F210)</f>
        <v>2554.1099999999997</v>
      </c>
      <c r="G211" s="26">
        <f t="shared" si="302"/>
        <v>5154.4699999999993</v>
      </c>
      <c r="H211" s="26">
        <f t="shared" si="302"/>
        <v>22040.9</v>
      </c>
      <c r="I211" s="26"/>
      <c r="J211" s="26">
        <f t="shared" si="302"/>
        <v>114658.56</v>
      </c>
      <c r="K211" s="26">
        <f t="shared" si="302"/>
        <v>20432.879999999997</v>
      </c>
      <c r="L211" s="26">
        <f t="shared" si="302"/>
        <v>41235.759999999995</v>
      </c>
      <c r="M211" s="54">
        <f t="shared" si="302"/>
        <v>176327</v>
      </c>
      <c r="N211" s="54">
        <f t="shared" si="302"/>
        <v>66123</v>
      </c>
      <c r="O211" s="54">
        <f t="shared" si="302"/>
        <v>66123</v>
      </c>
      <c r="P211" s="54">
        <f t="shared" si="302"/>
        <v>44081</v>
      </c>
    </row>
    <row r="212" spans="1:16" ht="17.25" customHeight="1" thickBot="1" x14ac:dyDescent="0.35">
      <c r="A212" s="110" t="s">
        <v>254</v>
      </c>
      <c r="B212" s="17">
        <v>190457359</v>
      </c>
      <c r="C212" s="16" t="s">
        <v>255</v>
      </c>
      <c r="D212" s="18">
        <v>2</v>
      </c>
      <c r="E212" s="50">
        <f>+$D$274*D212</f>
        <v>774.72</v>
      </c>
      <c r="F212" s="50">
        <f>+$D$275*D212</f>
        <v>138.06</v>
      </c>
      <c r="G212" s="50">
        <f>+$D$276*D212</f>
        <v>278.62</v>
      </c>
      <c r="H212" s="28">
        <f t="shared" ref="H212:H214" si="303">SUM(E212:G212)</f>
        <v>1191.4000000000001</v>
      </c>
      <c r="J212" s="50">
        <f t="shared" ref="J212:J214" si="304">+E212*8</f>
        <v>6197.76</v>
      </c>
      <c r="K212" s="50">
        <f t="shared" ref="K212:K214" si="305">+F212*8</f>
        <v>1104.48</v>
      </c>
      <c r="L212" s="50">
        <f t="shared" ref="L212:L214" si="306">+G212*8</f>
        <v>2228.96</v>
      </c>
      <c r="M212" s="51">
        <f t="shared" ref="M212:M214" si="307">+ROUND(J212+K212+L212,0)</f>
        <v>9531</v>
      </c>
      <c r="N212" s="50">
        <f t="shared" ref="N212:N214" si="308">+ROUND(M212/8*3,0)</f>
        <v>3574</v>
      </c>
      <c r="O212" s="50">
        <f t="shared" ref="O212:O214" si="309">+N212</f>
        <v>3574</v>
      </c>
      <c r="P212" s="52">
        <f t="shared" ref="P212:P214" si="310">+M212-O212-N212</f>
        <v>2383</v>
      </c>
    </row>
    <row r="213" spans="1:16" ht="17.25" customHeight="1" thickBot="1" x14ac:dyDescent="0.35">
      <c r="A213" s="111"/>
      <c r="B213" s="17">
        <v>190469660</v>
      </c>
      <c r="C213" s="16" t="s">
        <v>256</v>
      </c>
      <c r="D213" s="18">
        <v>1</v>
      </c>
      <c r="E213" s="50">
        <f>+$D$274*D213</f>
        <v>387.36</v>
      </c>
      <c r="F213" s="50">
        <f>+$D$275*D213</f>
        <v>69.03</v>
      </c>
      <c r="G213" s="50">
        <f>+$D$276*D213</f>
        <v>139.31</v>
      </c>
      <c r="H213" s="28">
        <f t="shared" si="303"/>
        <v>595.70000000000005</v>
      </c>
      <c r="J213" s="50">
        <f t="shared" si="304"/>
        <v>3098.88</v>
      </c>
      <c r="K213" s="50">
        <f t="shared" si="305"/>
        <v>552.24</v>
      </c>
      <c r="L213" s="50">
        <f t="shared" si="306"/>
        <v>1114.48</v>
      </c>
      <c r="M213" s="51">
        <f t="shared" si="307"/>
        <v>4766</v>
      </c>
      <c r="N213" s="50">
        <f t="shared" si="308"/>
        <v>1787</v>
      </c>
      <c r="O213" s="50">
        <f t="shared" si="309"/>
        <v>1787</v>
      </c>
      <c r="P213" s="52">
        <f t="shared" si="310"/>
        <v>1192</v>
      </c>
    </row>
    <row r="214" spans="1:16" ht="17.25" customHeight="1" thickBot="1" x14ac:dyDescent="0.35">
      <c r="A214" s="112"/>
      <c r="B214" s="17">
        <v>290469280</v>
      </c>
      <c r="C214" s="16" t="s">
        <v>257</v>
      </c>
      <c r="D214" s="18">
        <v>2</v>
      </c>
      <c r="E214" s="50">
        <f>+$D$274*D214</f>
        <v>774.72</v>
      </c>
      <c r="F214" s="50">
        <f>+$D$275*D214</f>
        <v>138.06</v>
      </c>
      <c r="G214" s="50">
        <f>+$D$276*D214</f>
        <v>278.62</v>
      </c>
      <c r="H214" s="28">
        <f t="shared" si="303"/>
        <v>1191.4000000000001</v>
      </c>
      <c r="J214" s="50">
        <f t="shared" si="304"/>
        <v>6197.76</v>
      </c>
      <c r="K214" s="50">
        <f t="shared" si="305"/>
        <v>1104.48</v>
      </c>
      <c r="L214" s="50">
        <f t="shared" si="306"/>
        <v>2228.96</v>
      </c>
      <c r="M214" s="51">
        <f t="shared" si="307"/>
        <v>9531</v>
      </c>
      <c r="N214" s="50">
        <f t="shared" si="308"/>
        <v>3574</v>
      </c>
      <c r="O214" s="50">
        <f t="shared" si="309"/>
        <v>3574</v>
      </c>
      <c r="P214" s="52">
        <f t="shared" si="310"/>
        <v>2383</v>
      </c>
    </row>
    <row r="215" spans="1:16" ht="17.25" customHeight="1" thickBot="1" x14ac:dyDescent="0.35">
      <c r="A215" s="113" t="s">
        <v>258</v>
      </c>
      <c r="B215" s="114"/>
      <c r="C215" s="115"/>
      <c r="D215" s="19">
        <v>5</v>
      </c>
      <c r="E215" s="26">
        <f>SUM(E212:E214)</f>
        <v>1936.8</v>
      </c>
      <c r="F215" s="26">
        <f t="shared" ref="F215:P215" si="311">SUM(F212:F214)</f>
        <v>345.15</v>
      </c>
      <c r="G215" s="26">
        <f t="shared" si="311"/>
        <v>696.55</v>
      </c>
      <c r="H215" s="26">
        <f t="shared" si="311"/>
        <v>2978.5</v>
      </c>
      <c r="I215" s="26"/>
      <c r="J215" s="26">
        <f t="shared" si="311"/>
        <v>15494.4</v>
      </c>
      <c r="K215" s="26">
        <f t="shared" si="311"/>
        <v>2761.2</v>
      </c>
      <c r="L215" s="26">
        <f t="shared" si="311"/>
        <v>5572.4</v>
      </c>
      <c r="M215" s="54">
        <f t="shared" si="311"/>
        <v>23828</v>
      </c>
      <c r="N215" s="54">
        <f t="shared" si="311"/>
        <v>8935</v>
      </c>
      <c r="O215" s="54">
        <f t="shared" si="311"/>
        <v>8935</v>
      </c>
      <c r="P215" s="54">
        <f t="shared" si="311"/>
        <v>5958</v>
      </c>
    </row>
    <row r="216" spans="1:16" ht="17.25" customHeight="1" thickBot="1" x14ac:dyDescent="0.35">
      <c r="A216" s="110" t="s">
        <v>259</v>
      </c>
      <c r="B216" s="17">
        <v>190555846</v>
      </c>
      <c r="C216" s="16" t="s">
        <v>260</v>
      </c>
      <c r="D216" s="18">
        <v>1</v>
      </c>
      <c r="E216" s="50">
        <f t="shared" ref="E216:E228" si="312">+$D$274*D216</f>
        <v>387.36</v>
      </c>
      <c r="F216" s="50">
        <f t="shared" ref="F216:F228" si="313">+$D$275*D216</f>
        <v>69.03</v>
      </c>
      <c r="G216" s="50">
        <f t="shared" ref="G216:G228" si="314">+$D$276*D216</f>
        <v>139.31</v>
      </c>
      <c r="H216" s="28">
        <f t="shared" ref="H216:H228" si="315">SUM(E216:G216)</f>
        <v>595.70000000000005</v>
      </c>
      <c r="J216" s="50">
        <f t="shared" ref="J216:J228" si="316">+E216*8</f>
        <v>3098.88</v>
      </c>
      <c r="K216" s="50">
        <f t="shared" ref="K216:K228" si="317">+F216*8</f>
        <v>552.24</v>
      </c>
      <c r="L216" s="50">
        <f t="shared" ref="L216:L228" si="318">+G216*8</f>
        <v>1114.48</v>
      </c>
      <c r="M216" s="51">
        <f t="shared" ref="M216:M228" si="319">+ROUND(J216+K216+L216,0)</f>
        <v>4766</v>
      </c>
      <c r="N216" s="50">
        <f t="shared" ref="N216:N228" si="320">+ROUND(M216/8*3,0)</f>
        <v>1787</v>
      </c>
      <c r="O216" s="50">
        <f t="shared" ref="O216:O228" si="321">+N216</f>
        <v>1787</v>
      </c>
      <c r="P216" s="52">
        <f t="shared" ref="P216:P228" si="322">+M216-O216-N216</f>
        <v>1192</v>
      </c>
    </row>
    <row r="217" spans="1:16" ht="17.25" customHeight="1" thickBot="1" x14ac:dyDescent="0.35">
      <c r="A217" s="111"/>
      <c r="B217" s="17">
        <v>190557473</v>
      </c>
      <c r="C217" s="16" t="s">
        <v>261</v>
      </c>
      <c r="D217" s="18">
        <v>4</v>
      </c>
      <c r="E217" s="50">
        <f t="shared" si="312"/>
        <v>1549.44</v>
      </c>
      <c r="F217" s="50">
        <f t="shared" si="313"/>
        <v>276.12</v>
      </c>
      <c r="G217" s="50">
        <f t="shared" si="314"/>
        <v>557.24</v>
      </c>
      <c r="H217" s="28">
        <f t="shared" si="315"/>
        <v>2382.8000000000002</v>
      </c>
      <c r="J217" s="50">
        <f t="shared" si="316"/>
        <v>12395.52</v>
      </c>
      <c r="K217" s="50">
        <f t="shared" si="317"/>
        <v>2208.96</v>
      </c>
      <c r="L217" s="50">
        <f t="shared" si="318"/>
        <v>4457.92</v>
      </c>
      <c r="M217" s="51">
        <f t="shared" si="319"/>
        <v>19062</v>
      </c>
      <c r="N217" s="50">
        <f t="shared" si="320"/>
        <v>7148</v>
      </c>
      <c r="O217" s="50">
        <f t="shared" si="321"/>
        <v>7148</v>
      </c>
      <c r="P217" s="52">
        <f t="shared" si="322"/>
        <v>4766</v>
      </c>
    </row>
    <row r="218" spans="1:16" ht="17.25" customHeight="1" thickBot="1" x14ac:dyDescent="0.35">
      <c r="A218" s="111"/>
      <c r="B218" s="17">
        <v>190581620</v>
      </c>
      <c r="C218" s="16" t="s">
        <v>262</v>
      </c>
      <c r="D218" s="18">
        <v>1</v>
      </c>
      <c r="E218" s="50">
        <f t="shared" si="312"/>
        <v>387.36</v>
      </c>
      <c r="F218" s="50">
        <f t="shared" si="313"/>
        <v>69.03</v>
      </c>
      <c r="G218" s="50">
        <f t="shared" si="314"/>
        <v>139.31</v>
      </c>
      <c r="H218" s="28">
        <f t="shared" si="315"/>
        <v>595.70000000000005</v>
      </c>
      <c r="J218" s="50">
        <f t="shared" si="316"/>
        <v>3098.88</v>
      </c>
      <c r="K218" s="50">
        <f t="shared" si="317"/>
        <v>552.24</v>
      </c>
      <c r="L218" s="50">
        <f t="shared" si="318"/>
        <v>1114.48</v>
      </c>
      <c r="M218" s="51">
        <f t="shared" si="319"/>
        <v>4766</v>
      </c>
      <c r="N218" s="50">
        <f t="shared" si="320"/>
        <v>1787</v>
      </c>
      <c r="O218" s="50">
        <f t="shared" si="321"/>
        <v>1787</v>
      </c>
      <c r="P218" s="52">
        <f t="shared" si="322"/>
        <v>1192</v>
      </c>
    </row>
    <row r="219" spans="1:16" ht="17.25" customHeight="1" thickBot="1" x14ac:dyDescent="0.35">
      <c r="A219" s="111"/>
      <c r="B219" s="17">
        <v>190586368</v>
      </c>
      <c r="C219" s="16" t="s">
        <v>263</v>
      </c>
      <c r="D219" s="18">
        <v>1</v>
      </c>
      <c r="E219" s="50">
        <f t="shared" si="312"/>
        <v>387.36</v>
      </c>
      <c r="F219" s="50">
        <f t="shared" si="313"/>
        <v>69.03</v>
      </c>
      <c r="G219" s="50">
        <f t="shared" si="314"/>
        <v>139.31</v>
      </c>
      <c r="H219" s="28">
        <f t="shared" si="315"/>
        <v>595.70000000000005</v>
      </c>
      <c r="J219" s="50">
        <f t="shared" si="316"/>
        <v>3098.88</v>
      </c>
      <c r="K219" s="50">
        <f t="shared" si="317"/>
        <v>552.24</v>
      </c>
      <c r="L219" s="50">
        <f t="shared" si="318"/>
        <v>1114.48</v>
      </c>
      <c r="M219" s="51">
        <f t="shared" si="319"/>
        <v>4766</v>
      </c>
      <c r="N219" s="50">
        <f t="shared" si="320"/>
        <v>1787</v>
      </c>
      <c r="O219" s="50">
        <f t="shared" si="321"/>
        <v>1787</v>
      </c>
      <c r="P219" s="52">
        <f t="shared" si="322"/>
        <v>1192</v>
      </c>
    </row>
    <row r="220" spans="1:16" ht="17.25" customHeight="1" thickBot="1" x14ac:dyDescent="0.35">
      <c r="A220" s="111"/>
      <c r="B220" s="17">
        <v>190597425</v>
      </c>
      <c r="C220" s="16" t="s">
        <v>264</v>
      </c>
      <c r="D220" s="18">
        <v>1</v>
      </c>
      <c r="E220" s="50">
        <f t="shared" si="312"/>
        <v>387.36</v>
      </c>
      <c r="F220" s="50">
        <f t="shared" si="313"/>
        <v>69.03</v>
      </c>
      <c r="G220" s="50">
        <f t="shared" si="314"/>
        <v>139.31</v>
      </c>
      <c r="H220" s="28">
        <f t="shared" si="315"/>
        <v>595.70000000000005</v>
      </c>
      <c r="J220" s="50">
        <f t="shared" si="316"/>
        <v>3098.88</v>
      </c>
      <c r="K220" s="50">
        <f t="shared" si="317"/>
        <v>552.24</v>
      </c>
      <c r="L220" s="50">
        <f t="shared" si="318"/>
        <v>1114.48</v>
      </c>
      <c r="M220" s="51">
        <f t="shared" si="319"/>
        <v>4766</v>
      </c>
      <c r="N220" s="50">
        <f t="shared" si="320"/>
        <v>1787</v>
      </c>
      <c r="O220" s="50">
        <f t="shared" si="321"/>
        <v>1787</v>
      </c>
      <c r="P220" s="52">
        <f t="shared" si="322"/>
        <v>1192</v>
      </c>
    </row>
    <row r="221" spans="1:16" ht="17.25" customHeight="1" thickBot="1" x14ac:dyDescent="0.35">
      <c r="A221" s="111"/>
      <c r="B221" s="17">
        <v>190597578</v>
      </c>
      <c r="C221" s="16" t="s">
        <v>265</v>
      </c>
      <c r="D221" s="18">
        <v>2</v>
      </c>
      <c r="E221" s="50">
        <f t="shared" si="312"/>
        <v>774.72</v>
      </c>
      <c r="F221" s="50">
        <f t="shared" si="313"/>
        <v>138.06</v>
      </c>
      <c r="G221" s="50">
        <f t="shared" si="314"/>
        <v>278.62</v>
      </c>
      <c r="H221" s="28">
        <f t="shared" si="315"/>
        <v>1191.4000000000001</v>
      </c>
      <c r="J221" s="50">
        <f t="shared" si="316"/>
        <v>6197.76</v>
      </c>
      <c r="K221" s="50">
        <f t="shared" si="317"/>
        <v>1104.48</v>
      </c>
      <c r="L221" s="50">
        <f t="shared" si="318"/>
        <v>2228.96</v>
      </c>
      <c r="M221" s="51">
        <f t="shared" si="319"/>
        <v>9531</v>
      </c>
      <c r="N221" s="50">
        <f t="shared" si="320"/>
        <v>3574</v>
      </c>
      <c r="O221" s="50">
        <f t="shared" si="321"/>
        <v>3574</v>
      </c>
      <c r="P221" s="52">
        <f t="shared" si="322"/>
        <v>2383</v>
      </c>
    </row>
    <row r="222" spans="1:16" ht="17.25" customHeight="1" thickBot="1" x14ac:dyDescent="0.35">
      <c r="A222" s="111"/>
      <c r="B222" s="17">
        <v>190597610</v>
      </c>
      <c r="C222" s="16" t="s">
        <v>266</v>
      </c>
      <c r="D222" s="18">
        <v>1</v>
      </c>
      <c r="E222" s="50">
        <f t="shared" si="312"/>
        <v>387.36</v>
      </c>
      <c r="F222" s="50">
        <f t="shared" si="313"/>
        <v>69.03</v>
      </c>
      <c r="G222" s="50">
        <f t="shared" si="314"/>
        <v>139.31</v>
      </c>
      <c r="H222" s="28">
        <f t="shared" si="315"/>
        <v>595.70000000000005</v>
      </c>
      <c r="J222" s="50">
        <f t="shared" si="316"/>
        <v>3098.88</v>
      </c>
      <c r="K222" s="50">
        <f t="shared" si="317"/>
        <v>552.24</v>
      </c>
      <c r="L222" s="50">
        <f t="shared" si="318"/>
        <v>1114.48</v>
      </c>
      <c r="M222" s="51">
        <f t="shared" si="319"/>
        <v>4766</v>
      </c>
      <c r="N222" s="50">
        <f t="shared" si="320"/>
        <v>1787</v>
      </c>
      <c r="O222" s="50">
        <f t="shared" si="321"/>
        <v>1787</v>
      </c>
      <c r="P222" s="52">
        <f t="shared" si="322"/>
        <v>1192</v>
      </c>
    </row>
    <row r="223" spans="1:16" ht="17.25" customHeight="1" thickBot="1" x14ac:dyDescent="0.35">
      <c r="A223" s="111"/>
      <c r="B223" s="17">
        <v>190597763</v>
      </c>
      <c r="C223" s="16" t="s">
        <v>267</v>
      </c>
      <c r="D223" s="18">
        <v>5</v>
      </c>
      <c r="E223" s="50">
        <f t="shared" si="312"/>
        <v>1936.8000000000002</v>
      </c>
      <c r="F223" s="50">
        <f t="shared" si="313"/>
        <v>345.15</v>
      </c>
      <c r="G223" s="50">
        <f t="shared" si="314"/>
        <v>696.55</v>
      </c>
      <c r="H223" s="28">
        <f t="shared" si="315"/>
        <v>2978.5</v>
      </c>
      <c r="J223" s="50">
        <f t="shared" si="316"/>
        <v>15494.400000000001</v>
      </c>
      <c r="K223" s="50">
        <f t="shared" si="317"/>
        <v>2761.2</v>
      </c>
      <c r="L223" s="50">
        <f t="shared" si="318"/>
        <v>5572.4</v>
      </c>
      <c r="M223" s="51">
        <f t="shared" si="319"/>
        <v>23828</v>
      </c>
      <c r="N223" s="50">
        <f t="shared" si="320"/>
        <v>8936</v>
      </c>
      <c r="O223" s="50">
        <f t="shared" si="321"/>
        <v>8936</v>
      </c>
      <c r="P223" s="52">
        <f t="shared" si="322"/>
        <v>5956</v>
      </c>
    </row>
    <row r="224" spans="1:16" ht="17.25" customHeight="1" thickBot="1" x14ac:dyDescent="0.35">
      <c r="A224" s="111"/>
      <c r="B224" s="17">
        <v>190598299</v>
      </c>
      <c r="C224" s="16" t="s">
        <v>268</v>
      </c>
      <c r="D224" s="18">
        <v>3</v>
      </c>
      <c r="E224" s="50">
        <f t="shared" si="312"/>
        <v>1162.08</v>
      </c>
      <c r="F224" s="50">
        <f t="shared" si="313"/>
        <v>207.09</v>
      </c>
      <c r="G224" s="50">
        <f t="shared" si="314"/>
        <v>417.93</v>
      </c>
      <c r="H224" s="28">
        <f t="shared" si="315"/>
        <v>1787.1</v>
      </c>
      <c r="J224" s="50">
        <f t="shared" si="316"/>
        <v>9296.64</v>
      </c>
      <c r="K224" s="50">
        <f t="shared" si="317"/>
        <v>1656.72</v>
      </c>
      <c r="L224" s="50">
        <f t="shared" si="318"/>
        <v>3343.44</v>
      </c>
      <c r="M224" s="51">
        <f t="shared" si="319"/>
        <v>14297</v>
      </c>
      <c r="N224" s="50">
        <f t="shared" si="320"/>
        <v>5361</v>
      </c>
      <c r="O224" s="50">
        <f t="shared" si="321"/>
        <v>5361</v>
      </c>
      <c r="P224" s="52">
        <f t="shared" si="322"/>
        <v>3575</v>
      </c>
    </row>
    <row r="225" spans="1:16" ht="17.25" customHeight="1" thickBot="1" x14ac:dyDescent="0.35">
      <c r="A225" s="111"/>
      <c r="B225" s="17">
        <v>191553054</v>
      </c>
      <c r="C225" s="16" t="s">
        <v>269</v>
      </c>
      <c r="D225" s="18">
        <v>15</v>
      </c>
      <c r="E225" s="50">
        <f t="shared" si="312"/>
        <v>5810.4000000000005</v>
      </c>
      <c r="F225" s="50">
        <f t="shared" si="313"/>
        <v>1035.45</v>
      </c>
      <c r="G225" s="50">
        <f t="shared" si="314"/>
        <v>2089.65</v>
      </c>
      <c r="H225" s="28">
        <f t="shared" si="315"/>
        <v>8935.5</v>
      </c>
      <c r="J225" s="50">
        <f t="shared" si="316"/>
        <v>46483.200000000004</v>
      </c>
      <c r="K225" s="50">
        <f t="shared" si="317"/>
        <v>8283.6</v>
      </c>
      <c r="L225" s="50">
        <f t="shared" si="318"/>
        <v>16717.2</v>
      </c>
      <c r="M225" s="51">
        <f t="shared" si="319"/>
        <v>71484</v>
      </c>
      <c r="N225" s="50">
        <f t="shared" si="320"/>
        <v>26807</v>
      </c>
      <c r="O225" s="50">
        <f t="shared" si="321"/>
        <v>26807</v>
      </c>
      <c r="P225" s="52">
        <f t="shared" si="322"/>
        <v>17870</v>
      </c>
    </row>
    <row r="226" spans="1:16" ht="17.25" customHeight="1" thickBot="1" x14ac:dyDescent="0.35">
      <c r="A226" s="111"/>
      <c r="B226" s="17">
        <v>191873143</v>
      </c>
      <c r="C226" s="16" t="s">
        <v>270</v>
      </c>
      <c r="D226" s="18">
        <v>5</v>
      </c>
      <c r="E226" s="50">
        <f t="shared" si="312"/>
        <v>1936.8000000000002</v>
      </c>
      <c r="F226" s="50">
        <f t="shared" si="313"/>
        <v>345.15</v>
      </c>
      <c r="G226" s="50">
        <f t="shared" si="314"/>
        <v>696.55</v>
      </c>
      <c r="H226" s="28">
        <f t="shared" si="315"/>
        <v>2978.5</v>
      </c>
      <c r="J226" s="50">
        <f t="shared" si="316"/>
        <v>15494.400000000001</v>
      </c>
      <c r="K226" s="50">
        <f t="shared" si="317"/>
        <v>2761.2</v>
      </c>
      <c r="L226" s="50">
        <f t="shared" si="318"/>
        <v>5572.4</v>
      </c>
      <c r="M226" s="51">
        <f t="shared" si="319"/>
        <v>23828</v>
      </c>
      <c r="N226" s="50">
        <f t="shared" si="320"/>
        <v>8936</v>
      </c>
      <c r="O226" s="50">
        <f t="shared" si="321"/>
        <v>8936</v>
      </c>
      <c r="P226" s="52">
        <f t="shared" si="322"/>
        <v>5956</v>
      </c>
    </row>
    <row r="227" spans="1:16" ht="17.25" customHeight="1" thickBot="1" x14ac:dyDescent="0.35">
      <c r="A227" s="111"/>
      <c r="B227" s="17">
        <v>290554930</v>
      </c>
      <c r="C227" s="16" t="s">
        <v>271</v>
      </c>
      <c r="D227" s="18">
        <v>3</v>
      </c>
      <c r="E227" s="50">
        <f t="shared" si="312"/>
        <v>1162.08</v>
      </c>
      <c r="F227" s="50">
        <f t="shared" si="313"/>
        <v>207.09</v>
      </c>
      <c r="G227" s="50">
        <f t="shared" si="314"/>
        <v>417.93</v>
      </c>
      <c r="H227" s="28">
        <f t="shared" si="315"/>
        <v>1787.1</v>
      </c>
      <c r="J227" s="50">
        <f t="shared" si="316"/>
        <v>9296.64</v>
      </c>
      <c r="K227" s="50">
        <f t="shared" si="317"/>
        <v>1656.72</v>
      </c>
      <c r="L227" s="50">
        <f t="shared" si="318"/>
        <v>3343.44</v>
      </c>
      <c r="M227" s="51">
        <f t="shared" si="319"/>
        <v>14297</v>
      </c>
      <c r="N227" s="50">
        <f t="shared" si="320"/>
        <v>5361</v>
      </c>
      <c r="O227" s="50">
        <f t="shared" si="321"/>
        <v>5361</v>
      </c>
      <c r="P227" s="52">
        <f t="shared" si="322"/>
        <v>3575</v>
      </c>
    </row>
    <row r="228" spans="1:16" ht="17.25" customHeight="1" thickBot="1" x14ac:dyDescent="0.35">
      <c r="A228" s="112"/>
      <c r="B228" s="17">
        <v>290558380</v>
      </c>
      <c r="C228" s="16" t="s">
        <v>272</v>
      </c>
      <c r="D228" s="18">
        <v>6</v>
      </c>
      <c r="E228" s="50">
        <f t="shared" si="312"/>
        <v>2324.16</v>
      </c>
      <c r="F228" s="50">
        <f t="shared" si="313"/>
        <v>414.18</v>
      </c>
      <c r="G228" s="50">
        <f t="shared" si="314"/>
        <v>835.86</v>
      </c>
      <c r="H228" s="28">
        <f t="shared" si="315"/>
        <v>3574.2</v>
      </c>
      <c r="J228" s="50">
        <f t="shared" si="316"/>
        <v>18593.28</v>
      </c>
      <c r="K228" s="50">
        <f t="shared" si="317"/>
        <v>3313.44</v>
      </c>
      <c r="L228" s="50">
        <f t="shared" si="318"/>
        <v>6686.88</v>
      </c>
      <c r="M228" s="51">
        <f t="shared" si="319"/>
        <v>28594</v>
      </c>
      <c r="N228" s="50">
        <f t="shared" si="320"/>
        <v>10723</v>
      </c>
      <c r="O228" s="50">
        <f t="shared" si="321"/>
        <v>10723</v>
      </c>
      <c r="P228" s="52">
        <f t="shared" si="322"/>
        <v>7148</v>
      </c>
    </row>
    <row r="229" spans="1:16" ht="17.25" customHeight="1" thickBot="1" x14ac:dyDescent="0.35">
      <c r="A229" s="113" t="s">
        <v>273</v>
      </c>
      <c r="B229" s="114"/>
      <c r="C229" s="115"/>
      <c r="D229" s="19">
        <v>48</v>
      </c>
      <c r="E229" s="26">
        <f>SUM(E216:E228)</f>
        <v>18593.28</v>
      </c>
      <c r="F229" s="26">
        <f t="shared" ref="F229:P229" si="323">SUM(F216:F228)</f>
        <v>3313.44</v>
      </c>
      <c r="G229" s="26">
        <f t="shared" si="323"/>
        <v>6686.88</v>
      </c>
      <c r="H229" s="26">
        <f t="shared" si="323"/>
        <v>28593.600000000002</v>
      </c>
      <c r="I229" s="26"/>
      <c r="J229" s="26">
        <f t="shared" si="323"/>
        <v>148746.23999999999</v>
      </c>
      <c r="K229" s="26">
        <f t="shared" si="323"/>
        <v>26507.52</v>
      </c>
      <c r="L229" s="26">
        <f t="shared" si="323"/>
        <v>53495.040000000001</v>
      </c>
      <c r="M229" s="54">
        <f t="shared" si="323"/>
        <v>228751</v>
      </c>
      <c r="N229" s="54">
        <f t="shared" si="323"/>
        <v>85781</v>
      </c>
      <c r="O229" s="54">
        <f t="shared" si="323"/>
        <v>85781</v>
      </c>
      <c r="P229" s="54">
        <f t="shared" si="323"/>
        <v>57189</v>
      </c>
    </row>
    <row r="230" spans="1:16" ht="17.25" customHeight="1" thickBot="1" x14ac:dyDescent="0.35">
      <c r="A230" s="110" t="s">
        <v>274</v>
      </c>
      <c r="B230" s="17">
        <v>190647294</v>
      </c>
      <c r="C230" s="16" t="s">
        <v>275</v>
      </c>
      <c r="D230" s="18">
        <v>1</v>
      </c>
      <c r="E230" s="50">
        <f>+$D$274*D230</f>
        <v>387.36</v>
      </c>
      <c r="F230" s="50">
        <f>+$D$275*D230</f>
        <v>69.03</v>
      </c>
      <c r="G230" s="50">
        <f>+$D$276*D230</f>
        <v>139.31</v>
      </c>
      <c r="H230" s="28">
        <f t="shared" ref="H230:H231" si="324">SUM(E230:G230)</f>
        <v>595.70000000000005</v>
      </c>
      <c r="J230" s="50">
        <f t="shared" ref="J230:J231" si="325">+E230*8</f>
        <v>3098.88</v>
      </c>
      <c r="K230" s="50">
        <f t="shared" ref="K230:K231" si="326">+F230*8</f>
        <v>552.24</v>
      </c>
      <c r="L230" s="50">
        <f t="shared" ref="L230:L231" si="327">+G230*8</f>
        <v>1114.48</v>
      </c>
      <c r="M230" s="51">
        <f t="shared" ref="M230:M231" si="328">+ROUND(J230+K230+L230,0)</f>
        <v>4766</v>
      </c>
      <c r="N230" s="50">
        <f t="shared" ref="N230:N231" si="329">+ROUND(M230/8*3,0)</f>
        <v>1787</v>
      </c>
      <c r="O230" s="50">
        <f t="shared" ref="O230:O231" si="330">+N230</f>
        <v>1787</v>
      </c>
      <c r="P230" s="52">
        <f t="shared" ref="P230:P231" si="331">+M230-O230-N230</f>
        <v>1192</v>
      </c>
    </row>
    <row r="231" spans="1:16" ht="17.25" customHeight="1" thickBot="1" x14ac:dyDescent="0.35">
      <c r="A231" s="112"/>
      <c r="B231" s="17">
        <v>190647522</v>
      </c>
      <c r="C231" s="16" t="s">
        <v>276</v>
      </c>
      <c r="D231" s="18">
        <v>1</v>
      </c>
      <c r="E231" s="50">
        <f>+$D$274*D231</f>
        <v>387.36</v>
      </c>
      <c r="F231" s="50">
        <f>+$D$275*D231</f>
        <v>69.03</v>
      </c>
      <c r="G231" s="50">
        <f>+$D$276*D231</f>
        <v>139.31</v>
      </c>
      <c r="H231" s="28">
        <f t="shared" si="324"/>
        <v>595.70000000000005</v>
      </c>
      <c r="J231" s="50">
        <f t="shared" si="325"/>
        <v>3098.88</v>
      </c>
      <c r="K231" s="50">
        <f t="shared" si="326"/>
        <v>552.24</v>
      </c>
      <c r="L231" s="50">
        <f t="shared" si="327"/>
        <v>1114.48</v>
      </c>
      <c r="M231" s="51">
        <f t="shared" si="328"/>
        <v>4766</v>
      </c>
      <c r="N231" s="50">
        <f t="shared" si="329"/>
        <v>1787</v>
      </c>
      <c r="O231" s="50">
        <f t="shared" si="330"/>
        <v>1787</v>
      </c>
      <c r="P231" s="52">
        <f t="shared" si="331"/>
        <v>1192</v>
      </c>
    </row>
    <row r="232" spans="1:16" ht="17.25" customHeight="1" thickBot="1" x14ac:dyDescent="0.35">
      <c r="A232" s="113" t="s">
        <v>277</v>
      </c>
      <c r="B232" s="114"/>
      <c r="C232" s="115"/>
      <c r="D232" s="19">
        <v>2</v>
      </c>
      <c r="E232" s="26">
        <f>SUM(E230:E231)</f>
        <v>774.72</v>
      </c>
      <c r="F232" s="26">
        <f t="shared" ref="F232:P232" si="332">SUM(F230:F231)</f>
        <v>138.06</v>
      </c>
      <c r="G232" s="26">
        <f t="shared" si="332"/>
        <v>278.62</v>
      </c>
      <c r="H232" s="26">
        <f t="shared" si="332"/>
        <v>1191.4000000000001</v>
      </c>
      <c r="I232" s="26"/>
      <c r="J232" s="26">
        <f t="shared" si="332"/>
        <v>6197.76</v>
      </c>
      <c r="K232" s="26">
        <f t="shared" si="332"/>
        <v>1104.48</v>
      </c>
      <c r="L232" s="26">
        <f t="shared" si="332"/>
        <v>2228.96</v>
      </c>
      <c r="M232" s="54">
        <f t="shared" si="332"/>
        <v>9532</v>
      </c>
      <c r="N232" s="54">
        <f t="shared" si="332"/>
        <v>3574</v>
      </c>
      <c r="O232" s="54">
        <f t="shared" si="332"/>
        <v>3574</v>
      </c>
      <c r="P232" s="54">
        <f t="shared" si="332"/>
        <v>2384</v>
      </c>
    </row>
    <row r="233" spans="1:16" ht="17.25" customHeight="1" thickBot="1" x14ac:dyDescent="0.35">
      <c r="A233" s="110" t="s">
        <v>279</v>
      </c>
      <c r="B233" s="17">
        <v>190089747</v>
      </c>
      <c r="C233" s="16" t="s">
        <v>280</v>
      </c>
      <c r="D233" s="18">
        <v>16</v>
      </c>
      <c r="E233" s="50">
        <f t="shared" ref="E233:E237" si="333">+$D$274*D233</f>
        <v>6197.76</v>
      </c>
      <c r="F233" s="50">
        <f t="shared" ref="F233:F237" si="334">+$D$275*D233</f>
        <v>1104.48</v>
      </c>
      <c r="G233" s="50">
        <f t="shared" ref="G233:G237" si="335">+$D$276*D233</f>
        <v>2228.96</v>
      </c>
      <c r="H233" s="28">
        <f t="shared" ref="H233:H237" si="336">SUM(E233:G233)</f>
        <v>9531.2000000000007</v>
      </c>
      <c r="J233" s="50">
        <f t="shared" ref="J233:J237" si="337">+E233*8</f>
        <v>49582.080000000002</v>
      </c>
      <c r="K233" s="50">
        <f t="shared" ref="K233:K237" si="338">+F233*8</f>
        <v>8835.84</v>
      </c>
      <c r="L233" s="50">
        <f t="shared" ref="L233:L237" si="339">+G233*8</f>
        <v>17831.68</v>
      </c>
      <c r="M233" s="51">
        <f t="shared" ref="M233:M237" si="340">+ROUND(J233+K233+L233,0)</f>
        <v>76250</v>
      </c>
      <c r="N233" s="50">
        <f t="shared" ref="N233:N237" si="341">+ROUND(M233/8*3,0)</f>
        <v>28594</v>
      </c>
      <c r="O233" s="50">
        <f t="shared" ref="O233:O237" si="342">+N233</f>
        <v>28594</v>
      </c>
      <c r="P233" s="52">
        <f t="shared" ref="P233:P237" si="343">+M233-O233-N233</f>
        <v>19062</v>
      </c>
    </row>
    <row r="234" spans="1:16" ht="17.25" customHeight="1" thickBot="1" x14ac:dyDescent="0.35">
      <c r="A234" s="111"/>
      <c r="B234" s="17">
        <v>190090525</v>
      </c>
      <c r="C234" s="16" t="s">
        <v>281</v>
      </c>
      <c r="D234" s="18">
        <v>6</v>
      </c>
      <c r="E234" s="50">
        <f t="shared" si="333"/>
        <v>2324.16</v>
      </c>
      <c r="F234" s="50">
        <f t="shared" si="334"/>
        <v>414.18</v>
      </c>
      <c r="G234" s="50">
        <f t="shared" si="335"/>
        <v>835.86</v>
      </c>
      <c r="H234" s="28">
        <f t="shared" si="336"/>
        <v>3574.2</v>
      </c>
      <c r="J234" s="50">
        <f t="shared" si="337"/>
        <v>18593.28</v>
      </c>
      <c r="K234" s="50">
        <f t="shared" si="338"/>
        <v>3313.44</v>
      </c>
      <c r="L234" s="50">
        <f t="shared" si="339"/>
        <v>6686.88</v>
      </c>
      <c r="M234" s="51">
        <f t="shared" si="340"/>
        <v>28594</v>
      </c>
      <c r="N234" s="50">
        <f t="shared" si="341"/>
        <v>10723</v>
      </c>
      <c r="O234" s="50">
        <f t="shared" si="342"/>
        <v>10723</v>
      </c>
      <c r="P234" s="52">
        <f t="shared" si="343"/>
        <v>7148</v>
      </c>
    </row>
    <row r="235" spans="1:16" ht="17.25" customHeight="1" thickBot="1" x14ac:dyDescent="0.35">
      <c r="A235" s="111"/>
      <c r="B235" s="17">
        <v>190108037</v>
      </c>
      <c r="C235" s="16" t="s">
        <v>282</v>
      </c>
      <c r="D235" s="18">
        <v>1</v>
      </c>
      <c r="E235" s="50">
        <f t="shared" si="333"/>
        <v>387.36</v>
      </c>
      <c r="F235" s="50">
        <f t="shared" si="334"/>
        <v>69.03</v>
      </c>
      <c r="G235" s="50">
        <f t="shared" si="335"/>
        <v>139.31</v>
      </c>
      <c r="H235" s="28">
        <f t="shared" si="336"/>
        <v>595.70000000000005</v>
      </c>
      <c r="J235" s="50">
        <f t="shared" si="337"/>
        <v>3098.88</v>
      </c>
      <c r="K235" s="50">
        <f t="shared" si="338"/>
        <v>552.24</v>
      </c>
      <c r="L235" s="50">
        <f t="shared" si="339"/>
        <v>1114.48</v>
      </c>
      <c r="M235" s="51">
        <f t="shared" si="340"/>
        <v>4766</v>
      </c>
      <c r="N235" s="50">
        <f t="shared" si="341"/>
        <v>1787</v>
      </c>
      <c r="O235" s="50">
        <f t="shared" si="342"/>
        <v>1787</v>
      </c>
      <c r="P235" s="52">
        <f t="shared" si="343"/>
        <v>1192</v>
      </c>
    </row>
    <row r="236" spans="1:16" ht="17.25" customHeight="1" thickBot="1" x14ac:dyDescent="0.35">
      <c r="A236" s="111"/>
      <c r="B236" s="17">
        <v>190109096</v>
      </c>
      <c r="C236" s="16" t="s">
        <v>283</v>
      </c>
      <c r="D236" s="18">
        <v>5</v>
      </c>
      <c r="E236" s="50">
        <f t="shared" si="333"/>
        <v>1936.8000000000002</v>
      </c>
      <c r="F236" s="50">
        <f t="shared" si="334"/>
        <v>345.15</v>
      </c>
      <c r="G236" s="50">
        <f t="shared" si="335"/>
        <v>696.55</v>
      </c>
      <c r="H236" s="28">
        <f t="shared" si="336"/>
        <v>2978.5</v>
      </c>
      <c r="J236" s="50">
        <f t="shared" si="337"/>
        <v>15494.400000000001</v>
      </c>
      <c r="K236" s="50">
        <f t="shared" si="338"/>
        <v>2761.2</v>
      </c>
      <c r="L236" s="50">
        <f t="shared" si="339"/>
        <v>5572.4</v>
      </c>
      <c r="M236" s="51">
        <f t="shared" si="340"/>
        <v>23828</v>
      </c>
      <c r="N236" s="50">
        <f t="shared" si="341"/>
        <v>8936</v>
      </c>
      <c r="O236" s="50">
        <f t="shared" si="342"/>
        <v>8936</v>
      </c>
      <c r="P236" s="52">
        <f t="shared" si="343"/>
        <v>5956</v>
      </c>
    </row>
    <row r="237" spans="1:16" ht="17.25" customHeight="1" thickBot="1" x14ac:dyDescent="0.35">
      <c r="A237" s="112"/>
      <c r="B237" s="17">
        <v>306981303</v>
      </c>
      <c r="C237" s="16" t="s">
        <v>284</v>
      </c>
      <c r="D237" s="18">
        <v>4</v>
      </c>
      <c r="E237" s="50">
        <f t="shared" si="333"/>
        <v>1549.44</v>
      </c>
      <c r="F237" s="50">
        <f t="shared" si="334"/>
        <v>276.12</v>
      </c>
      <c r="G237" s="50">
        <f t="shared" si="335"/>
        <v>557.24</v>
      </c>
      <c r="H237" s="28">
        <f t="shared" si="336"/>
        <v>2382.8000000000002</v>
      </c>
      <c r="J237" s="50">
        <f t="shared" si="337"/>
        <v>12395.52</v>
      </c>
      <c r="K237" s="50">
        <f t="shared" si="338"/>
        <v>2208.96</v>
      </c>
      <c r="L237" s="50">
        <f t="shared" si="339"/>
        <v>4457.92</v>
      </c>
      <c r="M237" s="51">
        <f t="shared" si="340"/>
        <v>19062</v>
      </c>
      <c r="N237" s="50">
        <f t="shared" si="341"/>
        <v>7148</v>
      </c>
      <c r="O237" s="50">
        <f t="shared" si="342"/>
        <v>7148</v>
      </c>
      <c r="P237" s="52">
        <f t="shared" si="343"/>
        <v>4766</v>
      </c>
    </row>
    <row r="238" spans="1:16" ht="17.25" customHeight="1" thickBot="1" x14ac:dyDescent="0.35">
      <c r="A238" s="113" t="s">
        <v>285</v>
      </c>
      <c r="B238" s="114"/>
      <c r="C238" s="115"/>
      <c r="D238" s="19">
        <v>32</v>
      </c>
      <c r="E238" s="26">
        <f>SUM(E233:E237)</f>
        <v>12395.520000000002</v>
      </c>
      <c r="F238" s="26">
        <f t="shared" ref="F238:P238" si="344">SUM(F233:F237)</f>
        <v>2208.96</v>
      </c>
      <c r="G238" s="26">
        <f t="shared" si="344"/>
        <v>4457.92</v>
      </c>
      <c r="H238" s="26">
        <f t="shared" si="344"/>
        <v>19062.400000000001</v>
      </c>
      <c r="I238" s="26"/>
      <c r="J238" s="26">
        <f t="shared" si="344"/>
        <v>99164.160000000018</v>
      </c>
      <c r="K238" s="26">
        <f t="shared" si="344"/>
        <v>17671.68</v>
      </c>
      <c r="L238" s="26">
        <f t="shared" si="344"/>
        <v>35663.360000000001</v>
      </c>
      <c r="M238" s="54">
        <f t="shared" si="344"/>
        <v>152500</v>
      </c>
      <c r="N238" s="54">
        <f t="shared" si="344"/>
        <v>57188</v>
      </c>
      <c r="O238" s="54">
        <f t="shared" si="344"/>
        <v>57188</v>
      </c>
      <c r="P238" s="54">
        <f t="shared" si="344"/>
        <v>38124</v>
      </c>
    </row>
    <row r="239" spans="1:16" ht="17.25" customHeight="1" thickBot="1" x14ac:dyDescent="0.35">
      <c r="A239" s="110" t="s">
        <v>286</v>
      </c>
      <c r="B239" s="17">
        <v>190480023</v>
      </c>
      <c r="C239" s="16" t="s">
        <v>287</v>
      </c>
      <c r="D239" s="18">
        <v>1</v>
      </c>
      <c r="E239" s="50">
        <f t="shared" ref="E239:E244" si="345">+$D$274*D239</f>
        <v>387.36</v>
      </c>
      <c r="F239" s="50">
        <f t="shared" ref="F239:F244" si="346">+$D$275*D239</f>
        <v>69.03</v>
      </c>
      <c r="G239" s="50">
        <f t="shared" ref="G239:G244" si="347">+$D$276*D239</f>
        <v>139.31</v>
      </c>
      <c r="H239" s="28">
        <f t="shared" ref="H239:H244" si="348">SUM(E239:G239)</f>
        <v>595.70000000000005</v>
      </c>
      <c r="J239" s="50">
        <f t="shared" ref="J239:J244" si="349">+E239*8</f>
        <v>3098.88</v>
      </c>
      <c r="K239" s="50">
        <f t="shared" ref="K239:K244" si="350">+F239*8</f>
        <v>552.24</v>
      </c>
      <c r="L239" s="50">
        <f t="shared" ref="L239:L244" si="351">+G239*8</f>
        <v>1114.48</v>
      </c>
      <c r="M239" s="51">
        <f t="shared" ref="M239:M244" si="352">+ROUND(J239+K239+L239,0)</f>
        <v>4766</v>
      </c>
      <c r="N239" s="50">
        <f t="shared" ref="N239:N244" si="353">+ROUND(M239/8*3,0)</f>
        <v>1787</v>
      </c>
      <c r="O239" s="50">
        <f t="shared" ref="O239:O244" si="354">+N239</f>
        <v>1787</v>
      </c>
      <c r="P239" s="52">
        <f t="shared" ref="P239:P244" si="355">+M239-O239-N239</f>
        <v>1192</v>
      </c>
    </row>
    <row r="240" spans="1:16" ht="17.25" customHeight="1" thickBot="1" x14ac:dyDescent="0.35">
      <c r="A240" s="111"/>
      <c r="B240" s="17">
        <v>190480361</v>
      </c>
      <c r="C240" s="16" t="s">
        <v>288</v>
      </c>
      <c r="D240" s="18">
        <v>11</v>
      </c>
      <c r="E240" s="50">
        <f t="shared" si="345"/>
        <v>4260.96</v>
      </c>
      <c r="F240" s="50">
        <f t="shared" si="346"/>
        <v>759.33</v>
      </c>
      <c r="G240" s="50">
        <f t="shared" si="347"/>
        <v>1532.41</v>
      </c>
      <c r="H240" s="28">
        <f t="shared" si="348"/>
        <v>6552.7</v>
      </c>
      <c r="J240" s="50">
        <f t="shared" si="349"/>
        <v>34087.68</v>
      </c>
      <c r="K240" s="50">
        <f t="shared" si="350"/>
        <v>6074.64</v>
      </c>
      <c r="L240" s="50">
        <f t="shared" si="351"/>
        <v>12259.28</v>
      </c>
      <c r="M240" s="51">
        <f t="shared" si="352"/>
        <v>52422</v>
      </c>
      <c r="N240" s="50">
        <f t="shared" si="353"/>
        <v>19658</v>
      </c>
      <c r="O240" s="50">
        <f t="shared" si="354"/>
        <v>19658</v>
      </c>
      <c r="P240" s="52">
        <f t="shared" si="355"/>
        <v>13106</v>
      </c>
    </row>
    <row r="241" spans="1:16" ht="17.25" customHeight="1" thickBot="1" x14ac:dyDescent="0.35">
      <c r="A241" s="111"/>
      <c r="B241" s="17">
        <v>190486396</v>
      </c>
      <c r="C241" s="16" t="s">
        <v>289</v>
      </c>
      <c r="D241" s="18">
        <v>1</v>
      </c>
      <c r="E241" s="50">
        <f t="shared" si="345"/>
        <v>387.36</v>
      </c>
      <c r="F241" s="50">
        <f t="shared" si="346"/>
        <v>69.03</v>
      </c>
      <c r="G241" s="50">
        <f t="shared" si="347"/>
        <v>139.31</v>
      </c>
      <c r="H241" s="28">
        <f t="shared" si="348"/>
        <v>595.70000000000005</v>
      </c>
      <c r="J241" s="50">
        <f t="shared" si="349"/>
        <v>3098.88</v>
      </c>
      <c r="K241" s="50">
        <f t="shared" si="350"/>
        <v>552.24</v>
      </c>
      <c r="L241" s="50">
        <f t="shared" si="351"/>
        <v>1114.48</v>
      </c>
      <c r="M241" s="51">
        <f t="shared" si="352"/>
        <v>4766</v>
      </c>
      <c r="N241" s="50">
        <f t="shared" si="353"/>
        <v>1787</v>
      </c>
      <c r="O241" s="50">
        <f t="shared" si="354"/>
        <v>1787</v>
      </c>
      <c r="P241" s="52">
        <f t="shared" si="355"/>
        <v>1192</v>
      </c>
    </row>
    <row r="242" spans="1:16" ht="17.25" customHeight="1" thickBot="1" x14ac:dyDescent="0.35">
      <c r="A242" s="111"/>
      <c r="B242" s="17">
        <v>190486624</v>
      </c>
      <c r="C242" s="16" t="s">
        <v>290</v>
      </c>
      <c r="D242" s="18">
        <v>3</v>
      </c>
      <c r="E242" s="50">
        <f t="shared" si="345"/>
        <v>1162.08</v>
      </c>
      <c r="F242" s="50">
        <f t="shared" si="346"/>
        <v>207.09</v>
      </c>
      <c r="G242" s="50">
        <f t="shared" si="347"/>
        <v>417.93</v>
      </c>
      <c r="H242" s="28">
        <f t="shared" si="348"/>
        <v>1787.1</v>
      </c>
      <c r="J242" s="50">
        <f t="shared" si="349"/>
        <v>9296.64</v>
      </c>
      <c r="K242" s="50">
        <f t="shared" si="350"/>
        <v>1656.72</v>
      </c>
      <c r="L242" s="50">
        <f t="shared" si="351"/>
        <v>3343.44</v>
      </c>
      <c r="M242" s="51">
        <f t="shared" si="352"/>
        <v>14297</v>
      </c>
      <c r="N242" s="50">
        <f t="shared" si="353"/>
        <v>5361</v>
      </c>
      <c r="O242" s="50">
        <f t="shared" si="354"/>
        <v>5361</v>
      </c>
      <c r="P242" s="52">
        <f t="shared" si="355"/>
        <v>3575</v>
      </c>
    </row>
    <row r="243" spans="1:16" ht="17.25" customHeight="1" thickBot="1" x14ac:dyDescent="0.35">
      <c r="A243" s="111"/>
      <c r="B243" s="17">
        <v>290485480</v>
      </c>
      <c r="C243" s="16" t="s">
        <v>291</v>
      </c>
      <c r="D243" s="18">
        <v>3</v>
      </c>
      <c r="E243" s="50">
        <f t="shared" si="345"/>
        <v>1162.08</v>
      </c>
      <c r="F243" s="50">
        <f t="shared" si="346"/>
        <v>207.09</v>
      </c>
      <c r="G243" s="50">
        <f t="shared" si="347"/>
        <v>417.93</v>
      </c>
      <c r="H243" s="28">
        <f t="shared" si="348"/>
        <v>1787.1</v>
      </c>
      <c r="J243" s="50">
        <f t="shared" si="349"/>
        <v>9296.64</v>
      </c>
      <c r="K243" s="50">
        <f t="shared" si="350"/>
        <v>1656.72</v>
      </c>
      <c r="L243" s="50">
        <f t="shared" si="351"/>
        <v>3343.44</v>
      </c>
      <c r="M243" s="51">
        <f t="shared" si="352"/>
        <v>14297</v>
      </c>
      <c r="N243" s="50">
        <f t="shared" si="353"/>
        <v>5361</v>
      </c>
      <c r="O243" s="50">
        <f t="shared" si="354"/>
        <v>5361</v>
      </c>
      <c r="P243" s="52">
        <f t="shared" si="355"/>
        <v>3575</v>
      </c>
    </row>
    <row r="244" spans="1:16" ht="17.25" customHeight="1" thickBot="1" x14ac:dyDescent="0.35">
      <c r="A244" s="112"/>
      <c r="B244" s="17">
        <v>290487150</v>
      </c>
      <c r="C244" s="16" t="s">
        <v>292</v>
      </c>
      <c r="D244" s="18">
        <v>5</v>
      </c>
      <c r="E244" s="50">
        <f t="shared" si="345"/>
        <v>1936.8000000000002</v>
      </c>
      <c r="F244" s="50">
        <f t="shared" si="346"/>
        <v>345.15</v>
      </c>
      <c r="G244" s="50">
        <f t="shared" si="347"/>
        <v>696.55</v>
      </c>
      <c r="H244" s="28">
        <f t="shared" si="348"/>
        <v>2978.5</v>
      </c>
      <c r="J244" s="50">
        <f t="shared" si="349"/>
        <v>15494.400000000001</v>
      </c>
      <c r="K244" s="50">
        <f t="shared" si="350"/>
        <v>2761.2</v>
      </c>
      <c r="L244" s="50">
        <f t="shared" si="351"/>
        <v>5572.4</v>
      </c>
      <c r="M244" s="51">
        <f t="shared" si="352"/>
        <v>23828</v>
      </c>
      <c r="N244" s="50">
        <f t="shared" si="353"/>
        <v>8936</v>
      </c>
      <c r="O244" s="50">
        <f t="shared" si="354"/>
        <v>8936</v>
      </c>
      <c r="P244" s="52">
        <f t="shared" si="355"/>
        <v>5956</v>
      </c>
    </row>
    <row r="245" spans="1:16" ht="17.25" customHeight="1" thickBot="1" x14ac:dyDescent="0.35">
      <c r="A245" s="113" t="s">
        <v>293</v>
      </c>
      <c r="B245" s="114"/>
      <c r="C245" s="115"/>
      <c r="D245" s="19">
        <v>24</v>
      </c>
      <c r="E245" s="26">
        <f>SUM(E239:E244)</f>
        <v>9296.64</v>
      </c>
      <c r="F245" s="26">
        <f t="shared" ref="F245:P245" si="356">SUM(F239:F244)</f>
        <v>1656.7199999999998</v>
      </c>
      <c r="G245" s="26">
        <f t="shared" si="356"/>
        <v>3343.4399999999996</v>
      </c>
      <c r="H245" s="26">
        <f t="shared" si="356"/>
        <v>14296.8</v>
      </c>
      <c r="I245" s="26"/>
      <c r="J245" s="26">
        <f t="shared" si="356"/>
        <v>74373.119999999995</v>
      </c>
      <c r="K245" s="26">
        <f t="shared" si="356"/>
        <v>13253.759999999998</v>
      </c>
      <c r="L245" s="26">
        <f t="shared" si="356"/>
        <v>26747.519999999997</v>
      </c>
      <c r="M245" s="54">
        <f t="shared" si="356"/>
        <v>114376</v>
      </c>
      <c r="N245" s="54">
        <f t="shared" si="356"/>
        <v>42890</v>
      </c>
      <c r="O245" s="54">
        <f t="shared" si="356"/>
        <v>42890</v>
      </c>
      <c r="P245" s="54">
        <f t="shared" si="356"/>
        <v>28596</v>
      </c>
    </row>
    <row r="246" spans="1:16" ht="17.25" customHeight="1" thickBot="1" x14ac:dyDescent="0.35">
      <c r="A246" s="110" t="s">
        <v>294</v>
      </c>
      <c r="B246" s="17">
        <v>190008065</v>
      </c>
      <c r="C246" s="16" t="s">
        <v>295</v>
      </c>
      <c r="D246" s="18">
        <v>2</v>
      </c>
      <c r="E246" s="50">
        <f t="shared" ref="E246:E266" si="357">+$D$274*D246</f>
        <v>774.72</v>
      </c>
      <c r="F246" s="50">
        <f t="shared" ref="F246:F266" si="358">+$D$275*D246</f>
        <v>138.06</v>
      </c>
      <c r="G246" s="50">
        <f t="shared" ref="G246:G266" si="359">+$D$276*D246</f>
        <v>278.62</v>
      </c>
      <c r="H246" s="28">
        <f t="shared" ref="H246:H266" si="360">SUM(E246:G246)</f>
        <v>1191.4000000000001</v>
      </c>
      <c r="J246" s="50">
        <f t="shared" ref="J246:J266" si="361">+E246*8</f>
        <v>6197.76</v>
      </c>
      <c r="K246" s="50">
        <f t="shared" ref="K246:K266" si="362">+F246*8</f>
        <v>1104.48</v>
      </c>
      <c r="L246" s="50">
        <f t="shared" ref="L246:L266" si="363">+G246*8</f>
        <v>2228.96</v>
      </c>
      <c r="M246" s="51">
        <f t="shared" ref="M246:M266" si="364">+ROUND(J246+K246+L246,0)</f>
        <v>9531</v>
      </c>
      <c r="N246" s="50">
        <f t="shared" ref="N246:N266" si="365">+ROUND(M246/8*3,0)</f>
        <v>3574</v>
      </c>
      <c r="O246" s="50">
        <f t="shared" ref="O246:O266" si="366">+N246</f>
        <v>3574</v>
      </c>
      <c r="P246" s="52">
        <f t="shared" ref="P246:P266" si="367">+M246-O246-N246</f>
        <v>2383</v>
      </c>
    </row>
    <row r="247" spans="1:16" ht="17.25" customHeight="1" thickBot="1" x14ac:dyDescent="0.35">
      <c r="A247" s="111"/>
      <c r="B247" s="17">
        <v>190012868</v>
      </c>
      <c r="C247" s="16" t="s">
        <v>296</v>
      </c>
      <c r="D247" s="18">
        <v>1</v>
      </c>
      <c r="E247" s="50">
        <f t="shared" si="357"/>
        <v>387.36</v>
      </c>
      <c r="F247" s="50">
        <f t="shared" si="358"/>
        <v>69.03</v>
      </c>
      <c r="G247" s="50">
        <f t="shared" si="359"/>
        <v>139.31</v>
      </c>
      <c r="H247" s="28">
        <f t="shared" si="360"/>
        <v>595.70000000000005</v>
      </c>
      <c r="J247" s="50">
        <f t="shared" si="361"/>
        <v>3098.88</v>
      </c>
      <c r="K247" s="50">
        <f t="shared" si="362"/>
        <v>552.24</v>
      </c>
      <c r="L247" s="50">
        <f t="shared" si="363"/>
        <v>1114.48</v>
      </c>
      <c r="M247" s="51">
        <f t="shared" si="364"/>
        <v>4766</v>
      </c>
      <c r="N247" s="50">
        <f t="shared" si="365"/>
        <v>1787</v>
      </c>
      <c r="O247" s="50">
        <f t="shared" si="366"/>
        <v>1787</v>
      </c>
      <c r="P247" s="52">
        <f t="shared" si="367"/>
        <v>1192</v>
      </c>
    </row>
    <row r="248" spans="1:16" ht="17.25" customHeight="1" thickBot="1" x14ac:dyDescent="0.35">
      <c r="A248" s="111"/>
      <c r="B248" s="17">
        <v>190015782</v>
      </c>
      <c r="C248" s="16" t="s">
        <v>297</v>
      </c>
      <c r="D248" s="18">
        <v>1</v>
      </c>
      <c r="E248" s="50">
        <f t="shared" si="357"/>
        <v>387.36</v>
      </c>
      <c r="F248" s="50">
        <f t="shared" si="358"/>
        <v>69.03</v>
      </c>
      <c r="G248" s="50">
        <f t="shared" si="359"/>
        <v>139.31</v>
      </c>
      <c r="H248" s="28">
        <f t="shared" si="360"/>
        <v>595.70000000000005</v>
      </c>
      <c r="J248" s="50">
        <f t="shared" si="361"/>
        <v>3098.88</v>
      </c>
      <c r="K248" s="50">
        <f t="shared" si="362"/>
        <v>552.24</v>
      </c>
      <c r="L248" s="50">
        <f t="shared" si="363"/>
        <v>1114.48</v>
      </c>
      <c r="M248" s="51">
        <f t="shared" si="364"/>
        <v>4766</v>
      </c>
      <c r="N248" s="50">
        <f t="shared" si="365"/>
        <v>1787</v>
      </c>
      <c r="O248" s="50">
        <f t="shared" si="366"/>
        <v>1787</v>
      </c>
      <c r="P248" s="52">
        <f t="shared" si="367"/>
        <v>1192</v>
      </c>
    </row>
    <row r="249" spans="1:16" ht="17.25" customHeight="1" thickBot="1" x14ac:dyDescent="0.35">
      <c r="A249" s="111"/>
      <c r="B249" s="17">
        <v>190017452</v>
      </c>
      <c r="C249" s="16" t="s">
        <v>298</v>
      </c>
      <c r="D249" s="18">
        <v>1</v>
      </c>
      <c r="E249" s="50">
        <f t="shared" si="357"/>
        <v>387.36</v>
      </c>
      <c r="F249" s="50">
        <f t="shared" si="358"/>
        <v>69.03</v>
      </c>
      <c r="G249" s="50">
        <f t="shared" si="359"/>
        <v>139.31</v>
      </c>
      <c r="H249" s="28">
        <f t="shared" si="360"/>
        <v>595.70000000000005</v>
      </c>
      <c r="J249" s="50">
        <f t="shared" si="361"/>
        <v>3098.88</v>
      </c>
      <c r="K249" s="50">
        <f t="shared" si="362"/>
        <v>552.24</v>
      </c>
      <c r="L249" s="50">
        <f t="shared" si="363"/>
        <v>1114.48</v>
      </c>
      <c r="M249" s="51">
        <f t="shared" si="364"/>
        <v>4766</v>
      </c>
      <c r="N249" s="50">
        <f t="shared" si="365"/>
        <v>1787</v>
      </c>
      <c r="O249" s="50">
        <f t="shared" si="366"/>
        <v>1787</v>
      </c>
      <c r="P249" s="52">
        <f t="shared" si="367"/>
        <v>1192</v>
      </c>
    </row>
    <row r="250" spans="1:16" ht="17.25" customHeight="1" thickBot="1" x14ac:dyDescent="0.35">
      <c r="A250" s="111"/>
      <c r="B250" s="17">
        <v>190019122</v>
      </c>
      <c r="C250" s="16" t="s">
        <v>299</v>
      </c>
      <c r="D250" s="18">
        <v>1</v>
      </c>
      <c r="E250" s="50">
        <f t="shared" si="357"/>
        <v>387.36</v>
      </c>
      <c r="F250" s="50">
        <f t="shared" si="358"/>
        <v>69.03</v>
      </c>
      <c r="G250" s="50">
        <f t="shared" si="359"/>
        <v>139.31</v>
      </c>
      <c r="H250" s="28">
        <f t="shared" si="360"/>
        <v>595.70000000000005</v>
      </c>
      <c r="J250" s="50">
        <f t="shared" si="361"/>
        <v>3098.88</v>
      </c>
      <c r="K250" s="50">
        <f t="shared" si="362"/>
        <v>552.24</v>
      </c>
      <c r="L250" s="50">
        <f t="shared" si="363"/>
        <v>1114.48</v>
      </c>
      <c r="M250" s="51">
        <f t="shared" si="364"/>
        <v>4766</v>
      </c>
      <c r="N250" s="50">
        <f t="shared" si="365"/>
        <v>1787</v>
      </c>
      <c r="O250" s="50">
        <f t="shared" si="366"/>
        <v>1787</v>
      </c>
      <c r="P250" s="52">
        <f t="shared" si="367"/>
        <v>1192</v>
      </c>
    </row>
    <row r="251" spans="1:16" ht="17.25" customHeight="1" thickBot="1" x14ac:dyDescent="0.35">
      <c r="A251" s="111"/>
      <c r="B251" s="17">
        <v>190021155</v>
      </c>
      <c r="C251" s="16" t="s">
        <v>300</v>
      </c>
      <c r="D251" s="18">
        <v>1</v>
      </c>
      <c r="E251" s="50">
        <f t="shared" si="357"/>
        <v>387.36</v>
      </c>
      <c r="F251" s="50">
        <f t="shared" si="358"/>
        <v>69.03</v>
      </c>
      <c r="G251" s="50">
        <f t="shared" si="359"/>
        <v>139.31</v>
      </c>
      <c r="H251" s="28">
        <f t="shared" si="360"/>
        <v>595.70000000000005</v>
      </c>
      <c r="J251" s="50">
        <f t="shared" si="361"/>
        <v>3098.88</v>
      </c>
      <c r="K251" s="50">
        <f t="shared" si="362"/>
        <v>552.24</v>
      </c>
      <c r="L251" s="50">
        <f t="shared" si="363"/>
        <v>1114.48</v>
      </c>
      <c r="M251" s="51">
        <f t="shared" si="364"/>
        <v>4766</v>
      </c>
      <c r="N251" s="50">
        <f t="shared" si="365"/>
        <v>1787</v>
      </c>
      <c r="O251" s="50">
        <f t="shared" si="366"/>
        <v>1787</v>
      </c>
      <c r="P251" s="52">
        <f t="shared" si="367"/>
        <v>1192</v>
      </c>
    </row>
    <row r="252" spans="1:16" ht="17.25" customHeight="1" thickBot="1" x14ac:dyDescent="0.35">
      <c r="A252" s="111"/>
      <c r="B252" s="17">
        <v>190021721</v>
      </c>
      <c r="C252" s="16" t="s">
        <v>301</v>
      </c>
      <c r="D252" s="18">
        <v>1</v>
      </c>
      <c r="E252" s="50">
        <f t="shared" si="357"/>
        <v>387.36</v>
      </c>
      <c r="F252" s="50">
        <f t="shared" si="358"/>
        <v>69.03</v>
      </c>
      <c r="G252" s="50">
        <f t="shared" si="359"/>
        <v>139.31</v>
      </c>
      <c r="H252" s="28">
        <f t="shared" si="360"/>
        <v>595.70000000000005</v>
      </c>
      <c r="J252" s="50">
        <f t="shared" si="361"/>
        <v>3098.88</v>
      </c>
      <c r="K252" s="50">
        <f t="shared" si="362"/>
        <v>552.24</v>
      </c>
      <c r="L252" s="50">
        <f t="shared" si="363"/>
        <v>1114.48</v>
      </c>
      <c r="M252" s="51">
        <f t="shared" si="364"/>
        <v>4766</v>
      </c>
      <c r="N252" s="50">
        <f t="shared" si="365"/>
        <v>1787</v>
      </c>
      <c r="O252" s="50">
        <f t="shared" si="366"/>
        <v>1787</v>
      </c>
      <c r="P252" s="52">
        <f t="shared" si="367"/>
        <v>1192</v>
      </c>
    </row>
    <row r="253" spans="1:16" ht="17.25" customHeight="1" thickBot="1" x14ac:dyDescent="0.35">
      <c r="A253" s="111"/>
      <c r="B253" s="17">
        <v>190022257</v>
      </c>
      <c r="C253" s="16" t="s">
        <v>302</v>
      </c>
      <c r="D253" s="18">
        <v>1</v>
      </c>
      <c r="E253" s="50">
        <f t="shared" si="357"/>
        <v>387.36</v>
      </c>
      <c r="F253" s="50">
        <f t="shared" si="358"/>
        <v>69.03</v>
      </c>
      <c r="G253" s="50">
        <f t="shared" si="359"/>
        <v>139.31</v>
      </c>
      <c r="H253" s="28">
        <f t="shared" si="360"/>
        <v>595.70000000000005</v>
      </c>
      <c r="J253" s="50">
        <f t="shared" si="361"/>
        <v>3098.88</v>
      </c>
      <c r="K253" s="50">
        <f t="shared" si="362"/>
        <v>552.24</v>
      </c>
      <c r="L253" s="50">
        <f t="shared" si="363"/>
        <v>1114.48</v>
      </c>
      <c r="M253" s="51">
        <f t="shared" si="364"/>
        <v>4766</v>
      </c>
      <c r="N253" s="50">
        <f t="shared" si="365"/>
        <v>1787</v>
      </c>
      <c r="O253" s="50">
        <f t="shared" si="366"/>
        <v>1787</v>
      </c>
      <c r="P253" s="52">
        <f t="shared" si="367"/>
        <v>1192</v>
      </c>
    </row>
    <row r="254" spans="1:16" ht="17.25" customHeight="1" thickBot="1" x14ac:dyDescent="0.35">
      <c r="A254" s="111"/>
      <c r="B254" s="17">
        <v>190023544</v>
      </c>
      <c r="C254" s="16" t="s">
        <v>303</v>
      </c>
      <c r="D254" s="18">
        <v>1</v>
      </c>
      <c r="E254" s="50">
        <f t="shared" si="357"/>
        <v>387.36</v>
      </c>
      <c r="F254" s="50">
        <f t="shared" si="358"/>
        <v>69.03</v>
      </c>
      <c r="G254" s="50">
        <f t="shared" si="359"/>
        <v>139.31</v>
      </c>
      <c r="H254" s="28">
        <f t="shared" si="360"/>
        <v>595.70000000000005</v>
      </c>
      <c r="J254" s="50">
        <f t="shared" si="361"/>
        <v>3098.88</v>
      </c>
      <c r="K254" s="50">
        <f t="shared" si="362"/>
        <v>552.24</v>
      </c>
      <c r="L254" s="50">
        <f t="shared" si="363"/>
        <v>1114.48</v>
      </c>
      <c r="M254" s="51">
        <f t="shared" si="364"/>
        <v>4766</v>
      </c>
      <c r="N254" s="50">
        <f t="shared" si="365"/>
        <v>1787</v>
      </c>
      <c r="O254" s="50">
        <f t="shared" si="366"/>
        <v>1787</v>
      </c>
      <c r="P254" s="52">
        <f t="shared" si="367"/>
        <v>1192</v>
      </c>
    </row>
    <row r="255" spans="1:16" ht="17.25" customHeight="1" thickBot="1" x14ac:dyDescent="0.35">
      <c r="A255" s="111"/>
      <c r="B255" s="17">
        <v>190025552</v>
      </c>
      <c r="C255" s="16" t="s">
        <v>304</v>
      </c>
      <c r="D255" s="18">
        <v>1</v>
      </c>
      <c r="E255" s="50">
        <f t="shared" si="357"/>
        <v>387.36</v>
      </c>
      <c r="F255" s="50">
        <f t="shared" si="358"/>
        <v>69.03</v>
      </c>
      <c r="G255" s="50">
        <f t="shared" si="359"/>
        <v>139.31</v>
      </c>
      <c r="H255" s="28">
        <f t="shared" si="360"/>
        <v>595.70000000000005</v>
      </c>
      <c r="J255" s="50">
        <f t="shared" si="361"/>
        <v>3098.88</v>
      </c>
      <c r="K255" s="50">
        <f t="shared" si="362"/>
        <v>552.24</v>
      </c>
      <c r="L255" s="50">
        <f t="shared" si="363"/>
        <v>1114.48</v>
      </c>
      <c r="M255" s="51">
        <f t="shared" si="364"/>
        <v>4766</v>
      </c>
      <c r="N255" s="50">
        <f t="shared" si="365"/>
        <v>1787</v>
      </c>
      <c r="O255" s="50">
        <f t="shared" si="366"/>
        <v>1787</v>
      </c>
      <c r="P255" s="52">
        <f t="shared" si="367"/>
        <v>1192</v>
      </c>
    </row>
    <row r="256" spans="1:16" ht="17.25" customHeight="1" thickBot="1" x14ac:dyDescent="0.35">
      <c r="A256" s="111"/>
      <c r="B256" s="17">
        <v>190027037</v>
      </c>
      <c r="C256" s="16" t="s">
        <v>305</v>
      </c>
      <c r="D256" s="18">
        <v>1</v>
      </c>
      <c r="E256" s="50">
        <f t="shared" si="357"/>
        <v>387.36</v>
      </c>
      <c r="F256" s="50">
        <f t="shared" si="358"/>
        <v>69.03</v>
      </c>
      <c r="G256" s="50">
        <f t="shared" si="359"/>
        <v>139.31</v>
      </c>
      <c r="H256" s="28">
        <f t="shared" si="360"/>
        <v>595.70000000000005</v>
      </c>
      <c r="J256" s="50">
        <f t="shared" si="361"/>
        <v>3098.88</v>
      </c>
      <c r="K256" s="50">
        <f t="shared" si="362"/>
        <v>552.24</v>
      </c>
      <c r="L256" s="50">
        <f t="shared" si="363"/>
        <v>1114.48</v>
      </c>
      <c r="M256" s="51">
        <f t="shared" si="364"/>
        <v>4766</v>
      </c>
      <c r="N256" s="50">
        <f t="shared" si="365"/>
        <v>1787</v>
      </c>
      <c r="O256" s="50">
        <f t="shared" si="366"/>
        <v>1787</v>
      </c>
      <c r="P256" s="52">
        <f t="shared" si="367"/>
        <v>1192</v>
      </c>
    </row>
    <row r="257" spans="1:16" ht="17.25" customHeight="1" thickBot="1" x14ac:dyDescent="0.35">
      <c r="A257" s="111"/>
      <c r="B257" s="17">
        <v>190027941</v>
      </c>
      <c r="C257" s="16" t="s">
        <v>306</v>
      </c>
      <c r="D257" s="18">
        <v>1</v>
      </c>
      <c r="E257" s="50">
        <f t="shared" si="357"/>
        <v>387.36</v>
      </c>
      <c r="F257" s="50">
        <f t="shared" si="358"/>
        <v>69.03</v>
      </c>
      <c r="G257" s="50">
        <f t="shared" si="359"/>
        <v>139.31</v>
      </c>
      <c r="H257" s="28">
        <f t="shared" si="360"/>
        <v>595.70000000000005</v>
      </c>
      <c r="J257" s="50">
        <f t="shared" si="361"/>
        <v>3098.88</v>
      </c>
      <c r="K257" s="50">
        <f t="shared" si="362"/>
        <v>552.24</v>
      </c>
      <c r="L257" s="50">
        <f t="shared" si="363"/>
        <v>1114.48</v>
      </c>
      <c r="M257" s="51">
        <f t="shared" si="364"/>
        <v>4766</v>
      </c>
      <c r="N257" s="50">
        <f t="shared" si="365"/>
        <v>1787</v>
      </c>
      <c r="O257" s="50">
        <f t="shared" si="366"/>
        <v>1787</v>
      </c>
      <c r="P257" s="52">
        <f t="shared" si="367"/>
        <v>1192</v>
      </c>
    </row>
    <row r="258" spans="1:16" ht="17.25" customHeight="1" thickBot="1" x14ac:dyDescent="0.35">
      <c r="A258" s="111"/>
      <c r="B258" s="17">
        <v>190029198</v>
      </c>
      <c r="C258" s="16" t="s">
        <v>307</v>
      </c>
      <c r="D258" s="18">
        <v>1</v>
      </c>
      <c r="E258" s="50">
        <f t="shared" si="357"/>
        <v>387.36</v>
      </c>
      <c r="F258" s="50">
        <f t="shared" si="358"/>
        <v>69.03</v>
      </c>
      <c r="G258" s="50">
        <f t="shared" si="359"/>
        <v>139.31</v>
      </c>
      <c r="H258" s="28">
        <f t="shared" si="360"/>
        <v>595.70000000000005</v>
      </c>
      <c r="J258" s="50">
        <f t="shared" si="361"/>
        <v>3098.88</v>
      </c>
      <c r="K258" s="50">
        <f t="shared" si="362"/>
        <v>552.24</v>
      </c>
      <c r="L258" s="50">
        <f t="shared" si="363"/>
        <v>1114.48</v>
      </c>
      <c r="M258" s="51">
        <f t="shared" si="364"/>
        <v>4766</v>
      </c>
      <c r="N258" s="50">
        <f t="shared" si="365"/>
        <v>1787</v>
      </c>
      <c r="O258" s="50">
        <f t="shared" si="366"/>
        <v>1787</v>
      </c>
      <c r="P258" s="52">
        <f t="shared" si="367"/>
        <v>1192</v>
      </c>
    </row>
    <row r="259" spans="1:16" ht="17.25" customHeight="1" thickBot="1" x14ac:dyDescent="0.35">
      <c r="A259" s="111"/>
      <c r="B259" s="17">
        <v>190030880</v>
      </c>
      <c r="C259" s="16" t="s">
        <v>308</v>
      </c>
      <c r="D259" s="18">
        <v>4</v>
      </c>
      <c r="E259" s="50">
        <f t="shared" si="357"/>
        <v>1549.44</v>
      </c>
      <c r="F259" s="50">
        <f t="shared" si="358"/>
        <v>276.12</v>
      </c>
      <c r="G259" s="50">
        <f t="shared" si="359"/>
        <v>557.24</v>
      </c>
      <c r="H259" s="28">
        <f t="shared" si="360"/>
        <v>2382.8000000000002</v>
      </c>
      <c r="J259" s="50">
        <f t="shared" si="361"/>
        <v>12395.52</v>
      </c>
      <c r="K259" s="50">
        <f t="shared" si="362"/>
        <v>2208.96</v>
      </c>
      <c r="L259" s="50">
        <f t="shared" si="363"/>
        <v>4457.92</v>
      </c>
      <c r="M259" s="51">
        <f t="shared" si="364"/>
        <v>19062</v>
      </c>
      <c r="N259" s="50">
        <f t="shared" si="365"/>
        <v>7148</v>
      </c>
      <c r="O259" s="50">
        <f t="shared" si="366"/>
        <v>7148</v>
      </c>
      <c r="P259" s="52">
        <f t="shared" si="367"/>
        <v>4766</v>
      </c>
    </row>
    <row r="260" spans="1:16" ht="17.25" customHeight="1" thickBot="1" x14ac:dyDescent="0.35">
      <c r="A260" s="111"/>
      <c r="B260" s="17">
        <v>190032212</v>
      </c>
      <c r="C260" s="16" t="s">
        <v>309</v>
      </c>
      <c r="D260" s="18">
        <v>1</v>
      </c>
      <c r="E260" s="50">
        <f t="shared" si="357"/>
        <v>387.36</v>
      </c>
      <c r="F260" s="50">
        <f t="shared" si="358"/>
        <v>69.03</v>
      </c>
      <c r="G260" s="50">
        <f t="shared" si="359"/>
        <v>139.31</v>
      </c>
      <c r="H260" s="28">
        <f t="shared" si="360"/>
        <v>595.70000000000005</v>
      </c>
      <c r="J260" s="50">
        <f t="shared" si="361"/>
        <v>3098.88</v>
      </c>
      <c r="K260" s="50">
        <f t="shared" si="362"/>
        <v>552.24</v>
      </c>
      <c r="L260" s="50">
        <f t="shared" si="363"/>
        <v>1114.48</v>
      </c>
      <c r="M260" s="51">
        <f t="shared" si="364"/>
        <v>4766</v>
      </c>
      <c r="N260" s="50">
        <f t="shared" si="365"/>
        <v>1787</v>
      </c>
      <c r="O260" s="50">
        <f t="shared" si="366"/>
        <v>1787</v>
      </c>
      <c r="P260" s="52">
        <f t="shared" si="367"/>
        <v>1192</v>
      </c>
    </row>
    <row r="261" spans="1:16" ht="17.25" customHeight="1" thickBot="1" x14ac:dyDescent="0.35">
      <c r="A261" s="111"/>
      <c r="B261" s="17">
        <v>190032899</v>
      </c>
      <c r="C261" s="16" t="s">
        <v>310</v>
      </c>
      <c r="D261" s="18">
        <v>3</v>
      </c>
      <c r="E261" s="50">
        <f t="shared" si="357"/>
        <v>1162.08</v>
      </c>
      <c r="F261" s="50">
        <f t="shared" si="358"/>
        <v>207.09</v>
      </c>
      <c r="G261" s="50">
        <f t="shared" si="359"/>
        <v>417.93</v>
      </c>
      <c r="H261" s="28">
        <f t="shared" si="360"/>
        <v>1787.1</v>
      </c>
      <c r="J261" s="50">
        <f t="shared" si="361"/>
        <v>9296.64</v>
      </c>
      <c r="K261" s="50">
        <f t="shared" si="362"/>
        <v>1656.72</v>
      </c>
      <c r="L261" s="50">
        <f t="shared" si="363"/>
        <v>3343.44</v>
      </c>
      <c r="M261" s="51">
        <f t="shared" si="364"/>
        <v>14297</v>
      </c>
      <c r="N261" s="50">
        <f t="shared" si="365"/>
        <v>5361</v>
      </c>
      <c r="O261" s="50">
        <f t="shared" si="366"/>
        <v>5361</v>
      </c>
      <c r="P261" s="52">
        <f t="shared" si="367"/>
        <v>3575</v>
      </c>
    </row>
    <row r="262" spans="1:16" ht="17.25" customHeight="1" thickBot="1" x14ac:dyDescent="0.35">
      <c r="A262" s="111"/>
      <c r="B262" s="17">
        <v>190033467</v>
      </c>
      <c r="C262" s="16" t="s">
        <v>311</v>
      </c>
      <c r="D262" s="18">
        <v>2</v>
      </c>
      <c r="E262" s="50">
        <f t="shared" si="357"/>
        <v>774.72</v>
      </c>
      <c r="F262" s="50">
        <f t="shared" si="358"/>
        <v>138.06</v>
      </c>
      <c r="G262" s="50">
        <f t="shared" si="359"/>
        <v>278.62</v>
      </c>
      <c r="H262" s="28">
        <f t="shared" si="360"/>
        <v>1191.4000000000001</v>
      </c>
      <c r="J262" s="50">
        <f t="shared" si="361"/>
        <v>6197.76</v>
      </c>
      <c r="K262" s="50">
        <f t="shared" si="362"/>
        <v>1104.48</v>
      </c>
      <c r="L262" s="50">
        <f t="shared" si="363"/>
        <v>2228.96</v>
      </c>
      <c r="M262" s="51">
        <f t="shared" si="364"/>
        <v>9531</v>
      </c>
      <c r="N262" s="50">
        <f t="shared" si="365"/>
        <v>3574</v>
      </c>
      <c r="O262" s="50">
        <f t="shared" si="366"/>
        <v>3574</v>
      </c>
      <c r="P262" s="52">
        <f t="shared" si="367"/>
        <v>2383</v>
      </c>
    </row>
    <row r="263" spans="1:16" ht="17.25" customHeight="1" thickBot="1" x14ac:dyDescent="0.35">
      <c r="A263" s="111"/>
      <c r="B263" s="17">
        <v>190033848</v>
      </c>
      <c r="C263" s="16" t="s">
        <v>312</v>
      </c>
      <c r="D263" s="18">
        <v>3</v>
      </c>
      <c r="E263" s="50">
        <f t="shared" si="357"/>
        <v>1162.08</v>
      </c>
      <c r="F263" s="50">
        <f t="shared" si="358"/>
        <v>207.09</v>
      </c>
      <c r="G263" s="50">
        <f t="shared" si="359"/>
        <v>417.93</v>
      </c>
      <c r="H263" s="28">
        <f t="shared" si="360"/>
        <v>1787.1</v>
      </c>
      <c r="J263" s="50">
        <f t="shared" si="361"/>
        <v>9296.64</v>
      </c>
      <c r="K263" s="50">
        <f t="shared" si="362"/>
        <v>1656.72</v>
      </c>
      <c r="L263" s="50">
        <f t="shared" si="363"/>
        <v>3343.44</v>
      </c>
      <c r="M263" s="51">
        <f t="shared" si="364"/>
        <v>14297</v>
      </c>
      <c r="N263" s="50">
        <f t="shared" si="365"/>
        <v>5361</v>
      </c>
      <c r="O263" s="50">
        <f t="shared" si="366"/>
        <v>5361</v>
      </c>
      <c r="P263" s="52">
        <f t="shared" si="367"/>
        <v>3575</v>
      </c>
    </row>
    <row r="264" spans="1:16" ht="17.25" customHeight="1" thickBot="1" x14ac:dyDescent="0.35">
      <c r="A264" s="111"/>
      <c r="B264" s="17">
        <v>190033990</v>
      </c>
      <c r="C264" s="16" t="s">
        <v>313</v>
      </c>
      <c r="D264" s="18">
        <v>1</v>
      </c>
      <c r="E264" s="50">
        <f t="shared" si="357"/>
        <v>387.36</v>
      </c>
      <c r="F264" s="50">
        <f t="shared" si="358"/>
        <v>69.03</v>
      </c>
      <c r="G264" s="50">
        <f t="shared" si="359"/>
        <v>139.31</v>
      </c>
      <c r="H264" s="28">
        <f t="shared" si="360"/>
        <v>595.70000000000005</v>
      </c>
      <c r="J264" s="50">
        <f t="shared" si="361"/>
        <v>3098.88</v>
      </c>
      <c r="K264" s="50">
        <f t="shared" si="362"/>
        <v>552.24</v>
      </c>
      <c r="L264" s="50">
        <f t="shared" si="363"/>
        <v>1114.48</v>
      </c>
      <c r="M264" s="51">
        <f t="shared" si="364"/>
        <v>4766</v>
      </c>
      <c r="N264" s="50">
        <f t="shared" si="365"/>
        <v>1787</v>
      </c>
      <c r="O264" s="50">
        <f t="shared" si="366"/>
        <v>1787</v>
      </c>
      <c r="P264" s="52">
        <f t="shared" si="367"/>
        <v>1192</v>
      </c>
    </row>
    <row r="265" spans="1:16" ht="17.25" customHeight="1" thickBot="1" x14ac:dyDescent="0.35">
      <c r="A265" s="111"/>
      <c r="B265" s="17">
        <v>190648777</v>
      </c>
      <c r="C265" s="16" t="s">
        <v>314</v>
      </c>
      <c r="D265" s="18">
        <v>1</v>
      </c>
      <c r="E265" s="50">
        <f t="shared" si="357"/>
        <v>387.36</v>
      </c>
      <c r="F265" s="50">
        <f t="shared" si="358"/>
        <v>69.03</v>
      </c>
      <c r="G265" s="50">
        <f t="shared" si="359"/>
        <v>139.31</v>
      </c>
      <c r="H265" s="28">
        <f t="shared" si="360"/>
        <v>595.70000000000005</v>
      </c>
      <c r="J265" s="50">
        <f t="shared" si="361"/>
        <v>3098.88</v>
      </c>
      <c r="K265" s="50">
        <f t="shared" si="362"/>
        <v>552.24</v>
      </c>
      <c r="L265" s="50">
        <f t="shared" si="363"/>
        <v>1114.48</v>
      </c>
      <c r="M265" s="51">
        <f t="shared" si="364"/>
        <v>4766</v>
      </c>
      <c r="N265" s="50">
        <f t="shared" si="365"/>
        <v>1787</v>
      </c>
      <c r="O265" s="50">
        <f t="shared" si="366"/>
        <v>1787</v>
      </c>
      <c r="P265" s="52">
        <f t="shared" si="367"/>
        <v>1192</v>
      </c>
    </row>
    <row r="266" spans="1:16" ht="17.25" customHeight="1" thickBot="1" x14ac:dyDescent="0.35">
      <c r="A266" s="112"/>
      <c r="B266" s="17">
        <v>290020620</v>
      </c>
      <c r="C266" s="16" t="s">
        <v>315</v>
      </c>
      <c r="D266" s="18">
        <v>1</v>
      </c>
      <c r="E266" s="50">
        <f t="shared" si="357"/>
        <v>387.36</v>
      </c>
      <c r="F266" s="50">
        <f t="shared" si="358"/>
        <v>69.03</v>
      </c>
      <c r="G266" s="50">
        <f t="shared" si="359"/>
        <v>139.31</v>
      </c>
      <c r="H266" s="28">
        <f t="shared" si="360"/>
        <v>595.70000000000005</v>
      </c>
      <c r="J266" s="50">
        <f t="shared" si="361"/>
        <v>3098.88</v>
      </c>
      <c r="K266" s="50">
        <f t="shared" si="362"/>
        <v>552.24</v>
      </c>
      <c r="L266" s="50">
        <f t="shared" si="363"/>
        <v>1114.48</v>
      </c>
      <c r="M266" s="51">
        <f t="shared" si="364"/>
        <v>4766</v>
      </c>
      <c r="N266" s="50">
        <f t="shared" si="365"/>
        <v>1787</v>
      </c>
      <c r="O266" s="50">
        <f t="shared" si="366"/>
        <v>1787</v>
      </c>
      <c r="P266" s="52">
        <f t="shared" si="367"/>
        <v>1192</v>
      </c>
    </row>
    <row r="267" spans="1:16" ht="17.25" customHeight="1" thickBot="1" x14ac:dyDescent="0.35">
      <c r="A267" s="113" t="s">
        <v>316</v>
      </c>
      <c r="B267" s="114"/>
      <c r="C267" s="115"/>
      <c r="D267" s="19">
        <v>30</v>
      </c>
      <c r="E267" s="26">
        <f>SUM(E246:E266)</f>
        <v>11620.8</v>
      </c>
      <c r="F267" s="26">
        <f t="shared" ref="F267:P267" si="368">SUM(F246:F266)</f>
        <v>2070.8999999999996</v>
      </c>
      <c r="G267" s="26">
        <f t="shared" si="368"/>
        <v>4179.2999999999993</v>
      </c>
      <c r="H267" s="26">
        <f t="shared" si="368"/>
        <v>17871</v>
      </c>
      <c r="I267" s="26"/>
      <c r="J267" s="26">
        <f t="shared" si="368"/>
        <v>92966.399999999994</v>
      </c>
      <c r="K267" s="26">
        <f t="shared" si="368"/>
        <v>16567.199999999997</v>
      </c>
      <c r="L267" s="26">
        <f t="shared" si="368"/>
        <v>33434.399999999994</v>
      </c>
      <c r="M267" s="54">
        <f t="shared" si="368"/>
        <v>142974</v>
      </c>
      <c r="N267" s="54">
        <f t="shared" si="368"/>
        <v>53610</v>
      </c>
      <c r="O267" s="54">
        <f t="shared" si="368"/>
        <v>53610</v>
      </c>
      <c r="P267" s="54">
        <f t="shared" si="368"/>
        <v>35754</v>
      </c>
    </row>
    <row r="268" spans="1:16" ht="17.25" customHeight="1" thickBot="1" x14ac:dyDescent="0.35">
      <c r="A268" s="110" t="s">
        <v>317</v>
      </c>
      <c r="B268" s="17">
        <v>190177179</v>
      </c>
      <c r="C268" s="16" t="s">
        <v>318</v>
      </c>
      <c r="D268" s="18">
        <v>17</v>
      </c>
      <c r="E268" s="50">
        <f t="shared" ref="E268:E269" si="369">+$D$274*D268</f>
        <v>6585.12</v>
      </c>
      <c r="F268" s="50">
        <f t="shared" ref="F268:F269" si="370">+$D$275*D268</f>
        <v>1173.51</v>
      </c>
      <c r="G268" s="50">
        <f t="shared" ref="G268:G269" si="371">+$D$276*D268</f>
        <v>2368.27</v>
      </c>
      <c r="H268" s="28">
        <f t="shared" ref="H268:H269" si="372">SUM(E268:G268)</f>
        <v>10126.9</v>
      </c>
      <c r="J268" s="50">
        <f t="shared" ref="J268:J269" si="373">+E268*8</f>
        <v>52680.959999999999</v>
      </c>
      <c r="K268" s="50">
        <f t="shared" ref="K268:K269" si="374">+F268*8</f>
        <v>9388.08</v>
      </c>
      <c r="L268" s="50">
        <f t="shared" ref="L268:L269" si="375">+G268*8</f>
        <v>18946.16</v>
      </c>
      <c r="M268" s="51">
        <f t="shared" ref="M268:M269" si="376">+ROUND(J268+K268+L268,0)</f>
        <v>81015</v>
      </c>
      <c r="N268" s="50">
        <f t="shared" ref="N268:N269" si="377">+ROUND(M268/8*3,0)</f>
        <v>30381</v>
      </c>
      <c r="O268" s="50">
        <f t="shared" ref="O268:O269" si="378">+N268</f>
        <v>30381</v>
      </c>
      <c r="P268" s="52">
        <f t="shared" ref="P268:P269" si="379">+M268-O268-N268</f>
        <v>20253</v>
      </c>
    </row>
    <row r="269" spans="1:16" ht="17.25" customHeight="1" thickBot="1" x14ac:dyDescent="0.35">
      <c r="A269" s="112"/>
      <c r="B269" s="17">
        <v>190204669</v>
      </c>
      <c r="C269" s="16" t="s">
        <v>319</v>
      </c>
      <c r="D269" s="18">
        <v>6</v>
      </c>
      <c r="E269" s="50">
        <f t="shared" si="369"/>
        <v>2324.16</v>
      </c>
      <c r="F269" s="50">
        <f t="shared" si="370"/>
        <v>414.18</v>
      </c>
      <c r="G269" s="50">
        <f t="shared" si="371"/>
        <v>835.86</v>
      </c>
      <c r="H269" s="28">
        <f t="shared" si="372"/>
        <v>3574.2</v>
      </c>
      <c r="J269" s="50">
        <f t="shared" si="373"/>
        <v>18593.28</v>
      </c>
      <c r="K269" s="50">
        <f t="shared" si="374"/>
        <v>3313.44</v>
      </c>
      <c r="L269" s="50">
        <f t="shared" si="375"/>
        <v>6686.88</v>
      </c>
      <c r="M269" s="51">
        <f t="shared" si="376"/>
        <v>28594</v>
      </c>
      <c r="N269" s="50">
        <f t="shared" si="377"/>
        <v>10723</v>
      </c>
      <c r="O269" s="50">
        <f t="shared" si="378"/>
        <v>10723</v>
      </c>
      <c r="P269" s="52">
        <f t="shared" si="379"/>
        <v>7148</v>
      </c>
    </row>
    <row r="270" spans="1:16" ht="17.25" customHeight="1" thickBot="1" x14ac:dyDescent="0.35">
      <c r="A270" s="113" t="s">
        <v>320</v>
      </c>
      <c r="B270" s="114"/>
      <c r="C270" s="115"/>
      <c r="D270" s="19">
        <v>23</v>
      </c>
      <c r="E270" s="26">
        <f>SUM(E268:E269)</f>
        <v>8909.2799999999988</v>
      </c>
      <c r="F270" s="26">
        <f t="shared" ref="F270:P270" si="380">SUM(F268:F269)</f>
        <v>1587.69</v>
      </c>
      <c r="G270" s="26">
        <f t="shared" si="380"/>
        <v>3204.13</v>
      </c>
      <c r="H270" s="26">
        <f t="shared" si="380"/>
        <v>13701.099999999999</v>
      </c>
      <c r="I270" s="26"/>
      <c r="J270" s="26">
        <f t="shared" si="380"/>
        <v>71274.239999999991</v>
      </c>
      <c r="K270" s="26">
        <f t="shared" si="380"/>
        <v>12701.52</v>
      </c>
      <c r="L270" s="26">
        <f t="shared" si="380"/>
        <v>25633.040000000001</v>
      </c>
      <c r="M270" s="54">
        <f t="shared" si="380"/>
        <v>109609</v>
      </c>
      <c r="N270" s="54">
        <f t="shared" si="380"/>
        <v>41104</v>
      </c>
      <c r="O270" s="54">
        <f t="shared" si="380"/>
        <v>41104</v>
      </c>
      <c r="P270" s="54">
        <f t="shared" si="380"/>
        <v>27401</v>
      </c>
    </row>
    <row r="271" spans="1:16" ht="17.25" customHeight="1" thickBot="1" x14ac:dyDescent="0.35">
      <c r="A271" s="118" t="s">
        <v>321</v>
      </c>
      <c r="B271" s="119"/>
      <c r="C271" s="120"/>
      <c r="D271" s="19">
        <f>706-3</f>
        <v>703</v>
      </c>
      <c r="E271" s="26">
        <f t="shared" ref="E271:P271" si="381">+E270+E267+E245+E238+E232+E229+E215+E211+E206+E193+E188+E176+E173+E169+E164+E158+E156+E147+E138+E132+E130+E122+E115+E104+E102+E99+E96+E94+E89+E87+E72+E64+E59+E56+E40+E38+E34+E25+E23+E21+E18+E15+E11+E6</f>
        <v>272314.07999999996</v>
      </c>
      <c r="F271" s="26">
        <f t="shared" si="381"/>
        <v>48528.089999999982</v>
      </c>
      <c r="G271" s="26">
        <f t="shared" si="381"/>
        <v>97934.929999999964</v>
      </c>
      <c r="H271" s="26">
        <f t="shared" si="381"/>
        <v>418777.10000000009</v>
      </c>
      <c r="I271" s="26">
        <f t="shared" si="381"/>
        <v>0</v>
      </c>
      <c r="J271" s="26">
        <f t="shared" si="381"/>
        <v>2178512.6399999997</v>
      </c>
      <c r="K271" s="26">
        <f t="shared" si="381"/>
        <v>388224.71999999986</v>
      </c>
      <c r="L271" s="26">
        <f t="shared" si="381"/>
        <v>783479.43999999971</v>
      </c>
      <c r="M271" s="54">
        <f t="shared" si="381"/>
        <v>3350242</v>
      </c>
      <c r="N271" s="54">
        <f t="shared" si="381"/>
        <v>1256307</v>
      </c>
      <c r="O271" s="54">
        <f t="shared" si="381"/>
        <v>1256307</v>
      </c>
      <c r="P271" s="54">
        <f t="shared" si="381"/>
        <v>837628</v>
      </c>
    </row>
    <row r="273" spans="1:19" ht="30.6" customHeight="1" x14ac:dyDescent="0.3">
      <c r="A273" s="117" t="s">
        <v>330</v>
      </c>
      <c r="B273" s="117"/>
      <c r="C273" s="7" t="s">
        <v>0</v>
      </c>
      <c r="D273" s="8" t="s">
        <v>331</v>
      </c>
      <c r="H273" s="55"/>
    </row>
    <row r="274" spans="1:19" x14ac:dyDescent="0.3">
      <c r="A274" s="2" t="s">
        <v>1</v>
      </c>
      <c r="B274" s="2"/>
      <c r="C274" s="22">
        <f>ROUND(1.529*1798*(5/36)*12*1.0145,1)</f>
        <v>4648.3</v>
      </c>
      <c r="D274" s="3">
        <f>+ROUND(C274/12,2)</f>
        <v>387.36</v>
      </c>
      <c r="L274" s="98"/>
      <c r="M274" s="99"/>
      <c r="N274" s="98"/>
      <c r="O274" s="98"/>
      <c r="P274" s="100"/>
    </row>
    <row r="275" spans="1:19" x14ac:dyDescent="0.3">
      <c r="A275" s="2" t="s">
        <v>2</v>
      </c>
      <c r="B275" s="2"/>
      <c r="C275" s="3">
        <f>3.3*251</f>
        <v>828.3</v>
      </c>
      <c r="D275" s="3">
        <f>+ROUND(C275/12,2)</f>
        <v>69.03</v>
      </c>
      <c r="L275" s="98"/>
      <c r="M275" s="99"/>
      <c r="N275" s="98"/>
      <c r="O275" s="98"/>
      <c r="P275" s="100"/>
    </row>
    <row r="276" spans="1:19" x14ac:dyDescent="0.3">
      <c r="A276" s="2" t="s">
        <v>3</v>
      </c>
      <c r="B276" s="2"/>
      <c r="C276" s="3">
        <f>+ROUND(((1.5*1153)/18)*1.0145*12+2*251,1)</f>
        <v>1671.7</v>
      </c>
      <c r="D276" s="3">
        <f>+ROUND(C276/12,2)</f>
        <v>139.31</v>
      </c>
      <c r="L276" s="98"/>
      <c r="M276" s="99"/>
      <c r="N276" s="90"/>
      <c r="O276" s="90"/>
      <c r="P276" s="101"/>
      <c r="R276" s="61"/>
    </row>
    <row r="277" spans="1:19" x14ac:dyDescent="0.3">
      <c r="A277" s="4" t="s">
        <v>4</v>
      </c>
      <c r="B277" s="2"/>
      <c r="C277" s="1">
        <f>SUM(C274:C276)</f>
        <v>7148.3</v>
      </c>
      <c r="D277" s="1">
        <f>SUM(D274:D276)</f>
        <v>595.70000000000005</v>
      </c>
      <c r="L277" s="90"/>
      <c r="M277" s="102"/>
      <c r="N277" s="103"/>
      <c r="O277" s="103"/>
      <c r="P277" s="100"/>
      <c r="Q277" s="65"/>
      <c r="R277" s="63"/>
    </row>
    <row r="278" spans="1:19" x14ac:dyDescent="0.3">
      <c r="L278" s="90"/>
      <c r="M278" s="102"/>
      <c r="N278" s="103"/>
      <c r="O278" s="103"/>
      <c r="P278" s="100"/>
      <c r="Q278" s="64"/>
      <c r="R278" s="62"/>
      <c r="S278" s="63"/>
    </row>
    <row r="279" spans="1:19" x14ac:dyDescent="0.3">
      <c r="A279" s="5" t="s">
        <v>5</v>
      </c>
      <c r="C279" s="9"/>
      <c r="D279" s="9"/>
      <c r="L279" s="98"/>
      <c r="M279" s="102"/>
      <c r="N279" s="103"/>
      <c r="O279" s="98"/>
      <c r="P279" s="100"/>
    </row>
    <row r="280" spans="1:19" x14ac:dyDescent="0.3">
      <c r="A280" s="6" t="s">
        <v>8</v>
      </c>
      <c r="B280" s="13"/>
      <c r="C280" s="11"/>
      <c r="D280" s="9"/>
    </row>
    <row r="281" spans="1:19" x14ac:dyDescent="0.3">
      <c r="A281" s="6" t="s">
        <v>6</v>
      </c>
    </row>
    <row r="282" spans="1:19" x14ac:dyDescent="0.3">
      <c r="A282" s="6" t="s">
        <v>7</v>
      </c>
      <c r="C282" s="12"/>
      <c r="D282" s="42"/>
      <c r="Q282" s="66"/>
    </row>
    <row r="283" spans="1:19" x14ac:dyDescent="0.3">
      <c r="M283" s="43"/>
    </row>
    <row r="284" spans="1:19" x14ac:dyDescent="0.3">
      <c r="H284" s="45"/>
    </row>
  </sheetData>
  <autoFilter ref="A3:P271" xr:uid="{24E55C05-25EC-4A9D-A522-31FF6B038A0A}"/>
  <mergeCells count="90">
    <mergeCell ref="D2:D3"/>
    <mergeCell ref="J2:L2"/>
    <mergeCell ref="E2:H2"/>
    <mergeCell ref="N2:P2"/>
    <mergeCell ref="M2:M3"/>
    <mergeCell ref="A232:C232"/>
    <mergeCell ref="A233:A237"/>
    <mergeCell ref="A238:C238"/>
    <mergeCell ref="A271:C271"/>
    <mergeCell ref="A239:A244"/>
    <mergeCell ref="A245:C245"/>
    <mergeCell ref="A246:A266"/>
    <mergeCell ref="A267:C267"/>
    <mergeCell ref="A268:A269"/>
    <mergeCell ref="A270:C270"/>
    <mergeCell ref="A212:A214"/>
    <mergeCell ref="A215:C215"/>
    <mergeCell ref="A229:C229"/>
    <mergeCell ref="A230:A231"/>
    <mergeCell ref="A216:A228"/>
    <mergeCell ref="A273:B273"/>
    <mergeCell ref="A194:A205"/>
    <mergeCell ref="A164:C164"/>
    <mergeCell ref="A165:A168"/>
    <mergeCell ref="A169:C169"/>
    <mergeCell ref="A170:A172"/>
    <mergeCell ref="A173:C173"/>
    <mergeCell ref="A174:A175"/>
    <mergeCell ref="A176:C176"/>
    <mergeCell ref="A177:A187"/>
    <mergeCell ref="A188:C188"/>
    <mergeCell ref="A189:A192"/>
    <mergeCell ref="A193:C193"/>
    <mergeCell ref="A206:C206"/>
    <mergeCell ref="A207:A210"/>
    <mergeCell ref="A211:C211"/>
    <mergeCell ref="A159:A163"/>
    <mergeCell ref="A122:C122"/>
    <mergeCell ref="A123:A129"/>
    <mergeCell ref="A130:C130"/>
    <mergeCell ref="A132:C132"/>
    <mergeCell ref="A133:A137"/>
    <mergeCell ref="A138:C138"/>
    <mergeCell ref="A139:A146"/>
    <mergeCell ref="A147:C147"/>
    <mergeCell ref="A148:A155"/>
    <mergeCell ref="A156:C156"/>
    <mergeCell ref="A158:C158"/>
    <mergeCell ref="A116:A121"/>
    <mergeCell ref="A89:C89"/>
    <mergeCell ref="A90:A93"/>
    <mergeCell ref="A94:C94"/>
    <mergeCell ref="A96:C96"/>
    <mergeCell ref="A97:A98"/>
    <mergeCell ref="A99:C99"/>
    <mergeCell ref="A100:A101"/>
    <mergeCell ref="A102:C102"/>
    <mergeCell ref="A104:C104"/>
    <mergeCell ref="A105:A114"/>
    <mergeCell ref="A115:C115"/>
    <mergeCell ref="A87:C87"/>
    <mergeCell ref="A38:C38"/>
    <mergeCell ref="A40:C40"/>
    <mergeCell ref="A41:A55"/>
    <mergeCell ref="A56:C56"/>
    <mergeCell ref="A57:A58"/>
    <mergeCell ref="A59:C59"/>
    <mergeCell ref="A60:A63"/>
    <mergeCell ref="A64:C64"/>
    <mergeCell ref="A65:A71"/>
    <mergeCell ref="A72:C72"/>
    <mergeCell ref="A73:A80"/>
    <mergeCell ref="A4:A5"/>
    <mergeCell ref="A6:C6"/>
    <mergeCell ref="A7:A10"/>
    <mergeCell ref="C2:C3"/>
    <mergeCell ref="B2:B3"/>
    <mergeCell ref="A2:A3"/>
    <mergeCell ref="A35:A37"/>
    <mergeCell ref="A11:C11"/>
    <mergeCell ref="A12:A14"/>
    <mergeCell ref="A15:C15"/>
    <mergeCell ref="A16:A17"/>
    <mergeCell ref="A18:C18"/>
    <mergeCell ref="A19:A20"/>
    <mergeCell ref="A21:C21"/>
    <mergeCell ref="A23:C23"/>
    <mergeCell ref="A25:C25"/>
    <mergeCell ref="A26:A33"/>
    <mergeCell ref="A34:C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85CE2-A995-4B7F-B20B-B6FDDB34D35C}">
  <dimension ref="A1:H282"/>
  <sheetViews>
    <sheetView zoomScale="70" zoomScaleNormal="70" workbookViewId="0">
      <pane xSplit="2" ySplit="3" topLeftCell="C263" activePane="bottomRight" state="frozen"/>
      <selection pane="topRight" activeCell="C1" sqref="C1"/>
      <selection pane="bottomLeft" activeCell="A4" sqref="A4"/>
      <selection pane="bottomRight" activeCell="F287" sqref="F287"/>
    </sheetView>
  </sheetViews>
  <sheetFormatPr defaultRowHeight="14.4" x14ac:dyDescent="0.3"/>
  <cols>
    <col min="1" max="1" width="17.109375" customWidth="1"/>
    <col min="2" max="2" width="18.5546875" customWidth="1"/>
    <col min="3" max="3" width="57.33203125" customWidth="1"/>
    <col min="4" max="4" width="15.33203125" style="78" customWidth="1"/>
    <col min="5" max="8" width="12" customWidth="1"/>
    <col min="9" max="9" width="10.33203125" customWidth="1"/>
  </cols>
  <sheetData>
    <row r="1" spans="1:8" ht="19.5" customHeight="1" x14ac:dyDescent="0.3">
      <c r="A1" s="14" t="s">
        <v>12</v>
      </c>
    </row>
    <row r="2" spans="1:8" ht="12.75" customHeight="1" thickBot="1" x14ac:dyDescent="0.35">
      <c r="A2" s="128"/>
      <c r="B2" s="128"/>
      <c r="C2" s="128"/>
      <c r="D2" s="128"/>
      <c r="E2" s="123" t="s">
        <v>322</v>
      </c>
      <c r="F2" s="124"/>
      <c r="G2" s="124"/>
      <c r="H2" s="125"/>
    </row>
    <row r="3" spans="1:8" s="15" customFormat="1" ht="48.6" customHeight="1" thickBot="1" x14ac:dyDescent="0.35">
      <c r="A3" s="38" t="s">
        <v>13</v>
      </c>
      <c r="B3" s="38" t="s">
        <v>411</v>
      </c>
      <c r="C3" s="38" t="s">
        <v>15</v>
      </c>
      <c r="D3" s="38" t="s">
        <v>444</v>
      </c>
      <c r="E3" s="21" t="s">
        <v>324</v>
      </c>
      <c r="F3" s="21" t="s">
        <v>325</v>
      </c>
      <c r="G3" s="21" t="s">
        <v>326</v>
      </c>
      <c r="H3" s="20" t="s">
        <v>327</v>
      </c>
    </row>
    <row r="4" spans="1:8" ht="17.25" customHeight="1" thickBot="1" x14ac:dyDescent="0.35">
      <c r="A4" s="110" t="s">
        <v>16</v>
      </c>
      <c r="B4" s="17">
        <v>190449063</v>
      </c>
      <c r="C4" s="16" t="s">
        <v>17</v>
      </c>
      <c r="D4" s="79">
        <v>1</v>
      </c>
      <c r="E4" s="50">
        <f>+$D$274*D4</f>
        <v>387.36</v>
      </c>
      <c r="F4" s="50">
        <f>+$D$275*D4</f>
        <v>69.03</v>
      </c>
      <c r="G4" s="50">
        <f>+$D$276*D4</f>
        <v>139.31</v>
      </c>
      <c r="H4" s="28">
        <f>SUM(E4:G4)</f>
        <v>595.70000000000005</v>
      </c>
    </row>
    <row r="5" spans="1:8" ht="17.25" customHeight="1" thickBot="1" x14ac:dyDescent="0.35">
      <c r="A5" s="112"/>
      <c r="B5" s="17">
        <v>305616419</v>
      </c>
      <c r="C5" s="16" t="s">
        <v>18</v>
      </c>
      <c r="D5" s="79">
        <v>2</v>
      </c>
      <c r="E5" s="50">
        <f>+$D$274*D5</f>
        <v>774.72</v>
      </c>
      <c r="F5" s="50">
        <f>+$D$275*D5</f>
        <v>138.06</v>
      </c>
      <c r="G5" s="50">
        <f>+$D$276*D5</f>
        <v>278.62</v>
      </c>
      <c r="H5" s="28">
        <f>SUM(E5:G5)</f>
        <v>1191.4000000000001</v>
      </c>
    </row>
    <row r="6" spans="1:8" ht="17.25" customHeight="1" thickBot="1" x14ac:dyDescent="0.35">
      <c r="A6" s="113" t="s">
        <v>19</v>
      </c>
      <c r="B6" s="114"/>
      <c r="C6" s="115"/>
      <c r="D6" s="80">
        <v>3</v>
      </c>
      <c r="E6" s="71">
        <f>SUM(E4:E5)</f>
        <v>1162.08</v>
      </c>
      <c r="F6" s="71">
        <f t="shared" ref="F6:H6" si="0">SUM(F4:F5)</f>
        <v>207.09</v>
      </c>
      <c r="G6" s="71">
        <f t="shared" si="0"/>
        <v>417.93</v>
      </c>
      <c r="H6" s="71">
        <f t="shared" si="0"/>
        <v>1787.1000000000001</v>
      </c>
    </row>
    <row r="7" spans="1:8" ht="17.25" customHeight="1" thickBot="1" x14ac:dyDescent="0.35">
      <c r="A7" s="110" t="s">
        <v>20</v>
      </c>
      <c r="B7" s="17">
        <v>190023925</v>
      </c>
      <c r="C7" s="16" t="s">
        <v>21</v>
      </c>
      <c r="D7" s="79">
        <v>2</v>
      </c>
      <c r="E7" s="50">
        <f>+$D$274*D7</f>
        <v>774.72</v>
      </c>
      <c r="F7" s="50">
        <f>+$D$275*D7</f>
        <v>138.06</v>
      </c>
      <c r="G7" s="50">
        <f>+$D$276*D7</f>
        <v>278.62</v>
      </c>
      <c r="H7" s="28">
        <f t="shared" ref="H7:H10" si="1">SUM(E7:G7)</f>
        <v>1191.4000000000001</v>
      </c>
    </row>
    <row r="8" spans="1:8" ht="17.25" customHeight="1" thickBot="1" x14ac:dyDescent="0.35">
      <c r="A8" s="111"/>
      <c r="B8" s="17">
        <v>190024265</v>
      </c>
      <c r="C8" s="16" t="s">
        <v>22</v>
      </c>
      <c r="D8" s="79">
        <v>1</v>
      </c>
      <c r="E8" s="50">
        <f>+$D$274*D8</f>
        <v>387.36</v>
      </c>
      <c r="F8" s="50">
        <f>+$D$275*D8</f>
        <v>69.03</v>
      </c>
      <c r="G8" s="50">
        <f>+$D$276*D8</f>
        <v>139.31</v>
      </c>
      <c r="H8" s="28">
        <f t="shared" si="1"/>
        <v>595.70000000000005</v>
      </c>
    </row>
    <row r="9" spans="1:8" ht="17.25" customHeight="1" thickBot="1" x14ac:dyDescent="0.35">
      <c r="A9" s="111"/>
      <c r="B9" s="17">
        <v>190048540</v>
      </c>
      <c r="C9" s="16" t="s">
        <v>23</v>
      </c>
      <c r="D9" s="79">
        <v>3</v>
      </c>
      <c r="E9" s="50">
        <f>+$D$274*D9</f>
        <v>1162.08</v>
      </c>
      <c r="F9" s="50">
        <f>+$D$275*D9</f>
        <v>207.09</v>
      </c>
      <c r="G9" s="50">
        <f>+$D$276*D9</f>
        <v>417.93</v>
      </c>
      <c r="H9" s="28">
        <f t="shared" si="1"/>
        <v>1787.1</v>
      </c>
    </row>
    <row r="10" spans="1:8" ht="17.25" customHeight="1" thickBot="1" x14ac:dyDescent="0.35">
      <c r="A10" s="112"/>
      <c r="B10" s="17">
        <v>290024070</v>
      </c>
      <c r="C10" s="16" t="s">
        <v>24</v>
      </c>
      <c r="D10" s="79">
        <v>3</v>
      </c>
      <c r="E10" s="50">
        <f>+$D$274*D10</f>
        <v>1162.08</v>
      </c>
      <c r="F10" s="50">
        <f>+$D$275*D10</f>
        <v>207.09</v>
      </c>
      <c r="G10" s="50">
        <f>+$D$276*D10</f>
        <v>417.93</v>
      </c>
      <c r="H10" s="28">
        <f t="shared" si="1"/>
        <v>1787.1</v>
      </c>
    </row>
    <row r="11" spans="1:8" ht="17.25" customHeight="1" thickBot="1" x14ac:dyDescent="0.35">
      <c r="A11" s="113" t="s">
        <v>25</v>
      </c>
      <c r="B11" s="114"/>
      <c r="C11" s="115"/>
      <c r="D11" s="80">
        <v>9</v>
      </c>
      <c r="E11" s="71">
        <f>SUM(E7:E10)</f>
        <v>3486.24</v>
      </c>
      <c r="F11" s="71">
        <f t="shared" ref="F11:H11" si="2">SUM(F7:F10)</f>
        <v>621.27</v>
      </c>
      <c r="G11" s="71">
        <f t="shared" si="2"/>
        <v>1253.79</v>
      </c>
      <c r="H11" s="71">
        <f t="shared" si="2"/>
        <v>5361.2999999999993</v>
      </c>
    </row>
    <row r="12" spans="1:8" ht="17.25" customHeight="1" thickBot="1" x14ac:dyDescent="0.35">
      <c r="A12" s="110" t="s">
        <v>26</v>
      </c>
      <c r="B12" s="17">
        <v>190546078</v>
      </c>
      <c r="C12" s="16" t="s">
        <v>27</v>
      </c>
      <c r="D12" s="79">
        <v>1</v>
      </c>
      <c r="E12" s="50">
        <f>+$D$274*D12</f>
        <v>387.36</v>
      </c>
      <c r="F12" s="50">
        <f>+$D$275*D12</f>
        <v>69.03</v>
      </c>
      <c r="G12" s="50">
        <f>+$D$276*D12</f>
        <v>139.31</v>
      </c>
      <c r="H12" s="28">
        <f t="shared" ref="H12:H14" si="3">SUM(E12:G12)</f>
        <v>595.70000000000005</v>
      </c>
    </row>
    <row r="13" spans="1:8" ht="17.25" customHeight="1" thickBot="1" x14ac:dyDescent="0.35">
      <c r="A13" s="111"/>
      <c r="B13" s="17">
        <v>290534290</v>
      </c>
      <c r="C13" s="16" t="s">
        <v>28</v>
      </c>
      <c r="D13" s="79">
        <v>2</v>
      </c>
      <c r="E13" s="50">
        <f>+$D$274*D13</f>
        <v>774.72</v>
      </c>
      <c r="F13" s="50">
        <f>+$D$275*D13</f>
        <v>138.06</v>
      </c>
      <c r="G13" s="50">
        <f>+$D$276*D13</f>
        <v>278.62</v>
      </c>
      <c r="H13" s="28">
        <f t="shared" si="3"/>
        <v>1191.4000000000001</v>
      </c>
    </row>
    <row r="14" spans="1:8" ht="17.25" customHeight="1" thickBot="1" x14ac:dyDescent="0.35">
      <c r="A14" s="112"/>
      <c r="B14" s="17">
        <v>290547170</v>
      </c>
      <c r="C14" s="16" t="s">
        <v>29</v>
      </c>
      <c r="D14" s="79">
        <v>1</v>
      </c>
      <c r="E14" s="50">
        <f>+$D$274*D14</f>
        <v>387.36</v>
      </c>
      <c r="F14" s="50">
        <f>+$D$275*D14</f>
        <v>69.03</v>
      </c>
      <c r="G14" s="50">
        <f>+$D$276*D14</f>
        <v>139.31</v>
      </c>
      <c r="H14" s="28">
        <f t="shared" si="3"/>
        <v>595.70000000000005</v>
      </c>
    </row>
    <row r="15" spans="1:8" ht="17.25" customHeight="1" thickBot="1" x14ac:dyDescent="0.35">
      <c r="A15" s="113" t="s">
        <v>30</v>
      </c>
      <c r="B15" s="114"/>
      <c r="C15" s="115"/>
      <c r="D15" s="80">
        <v>4</v>
      </c>
      <c r="E15" s="71">
        <f>SUM(E12:E14)</f>
        <v>1549.44</v>
      </c>
      <c r="F15" s="71">
        <f t="shared" ref="F15:H15" si="4">SUM(F12:F14)</f>
        <v>276.12</v>
      </c>
      <c r="G15" s="71">
        <f t="shared" si="4"/>
        <v>557.24</v>
      </c>
      <c r="H15" s="71">
        <f t="shared" si="4"/>
        <v>2382.8000000000002</v>
      </c>
    </row>
    <row r="16" spans="1:8" ht="17.25" customHeight="1" thickBot="1" x14ac:dyDescent="0.35">
      <c r="A16" s="110" t="s">
        <v>31</v>
      </c>
      <c r="B16" s="17">
        <v>190647718</v>
      </c>
      <c r="C16" s="16" t="s">
        <v>32</v>
      </c>
      <c r="D16" s="79">
        <v>1</v>
      </c>
      <c r="E16" s="50">
        <f>+$D$274*D16</f>
        <v>387.36</v>
      </c>
      <c r="F16" s="50">
        <f>+$D$275*D16</f>
        <v>69.03</v>
      </c>
      <c r="G16" s="50">
        <f>+$D$276*D16</f>
        <v>139.31</v>
      </c>
      <c r="H16" s="28">
        <f t="shared" ref="H16:H17" si="5">SUM(E16:G16)</f>
        <v>595.70000000000005</v>
      </c>
    </row>
    <row r="17" spans="1:8" ht="17.25" customHeight="1" thickBot="1" x14ac:dyDescent="0.35">
      <c r="A17" s="112"/>
      <c r="B17" s="17">
        <v>190649911</v>
      </c>
      <c r="C17" s="16" t="s">
        <v>33</v>
      </c>
      <c r="D17" s="79">
        <v>1</v>
      </c>
      <c r="E17" s="50">
        <f>+$D$274*D17</f>
        <v>387.36</v>
      </c>
      <c r="F17" s="50">
        <f>+$D$275*D17</f>
        <v>69.03</v>
      </c>
      <c r="G17" s="50">
        <f>+$D$276*D17</f>
        <v>139.31</v>
      </c>
      <c r="H17" s="28">
        <f t="shared" si="5"/>
        <v>595.70000000000005</v>
      </c>
    </row>
    <row r="18" spans="1:8" ht="17.25" customHeight="1" thickBot="1" x14ac:dyDescent="0.35">
      <c r="A18" s="113" t="s">
        <v>34</v>
      </c>
      <c r="B18" s="114"/>
      <c r="C18" s="115"/>
      <c r="D18" s="80">
        <v>2</v>
      </c>
      <c r="E18" s="71">
        <f>SUM(E16:E17)</f>
        <v>774.72</v>
      </c>
      <c r="F18" s="71">
        <f t="shared" ref="F18:H18" si="6">SUM(F16:F17)</f>
        <v>138.06</v>
      </c>
      <c r="G18" s="71">
        <f t="shared" si="6"/>
        <v>278.62</v>
      </c>
      <c r="H18" s="71">
        <f t="shared" si="6"/>
        <v>1191.4000000000001</v>
      </c>
    </row>
    <row r="19" spans="1:8" ht="17.25" customHeight="1" thickBot="1" x14ac:dyDescent="0.35">
      <c r="A19" s="110" t="s">
        <v>35</v>
      </c>
      <c r="B19" s="17">
        <v>191847216</v>
      </c>
      <c r="C19" s="16" t="s">
        <v>36</v>
      </c>
      <c r="D19" s="79">
        <v>2</v>
      </c>
      <c r="E19" s="50">
        <f>+$D$274*D19</f>
        <v>774.72</v>
      </c>
      <c r="F19" s="50">
        <f>+$D$275*D19</f>
        <v>138.06</v>
      </c>
      <c r="G19" s="50">
        <f>+$D$276*D19</f>
        <v>278.62</v>
      </c>
      <c r="H19" s="28">
        <f t="shared" ref="H19:H20" si="7">SUM(E19:G19)</f>
        <v>1191.4000000000001</v>
      </c>
    </row>
    <row r="20" spans="1:8" ht="17.25" customHeight="1" thickBot="1" x14ac:dyDescent="0.35">
      <c r="A20" s="112"/>
      <c r="B20" s="17">
        <v>195472087</v>
      </c>
      <c r="C20" s="16" t="s">
        <v>37</v>
      </c>
      <c r="D20" s="79">
        <v>2</v>
      </c>
      <c r="E20" s="50">
        <f>+$D$274*D20</f>
        <v>774.72</v>
      </c>
      <c r="F20" s="50">
        <f>+$D$275*D20</f>
        <v>138.06</v>
      </c>
      <c r="G20" s="50">
        <f>+$D$276*D20</f>
        <v>278.62</v>
      </c>
      <c r="H20" s="28">
        <f t="shared" si="7"/>
        <v>1191.4000000000001</v>
      </c>
    </row>
    <row r="21" spans="1:8" ht="17.25" customHeight="1" thickBot="1" x14ac:dyDescent="0.35">
      <c r="A21" s="113" t="s">
        <v>38</v>
      </c>
      <c r="B21" s="114"/>
      <c r="C21" s="115"/>
      <c r="D21" s="80">
        <v>4</v>
      </c>
      <c r="E21" s="71">
        <f>SUM(E19:E20)</f>
        <v>1549.44</v>
      </c>
      <c r="F21" s="71">
        <f t="shared" ref="F21:H21" si="8">SUM(F19:F20)</f>
        <v>276.12</v>
      </c>
      <c r="G21" s="71">
        <f t="shared" si="8"/>
        <v>557.24</v>
      </c>
      <c r="H21" s="71">
        <f t="shared" si="8"/>
        <v>2382.8000000000002</v>
      </c>
    </row>
    <row r="22" spans="1:8" ht="17.25" customHeight="1" thickBot="1" x14ac:dyDescent="0.35">
      <c r="A22" s="16" t="s">
        <v>39</v>
      </c>
      <c r="B22" s="17">
        <v>190302241</v>
      </c>
      <c r="C22" s="16" t="s">
        <v>40</v>
      </c>
      <c r="D22" s="79">
        <v>1</v>
      </c>
      <c r="E22" s="50">
        <f>+$D$274*D22</f>
        <v>387.36</v>
      </c>
      <c r="F22" s="50">
        <f>+$D$275*D22</f>
        <v>69.03</v>
      </c>
      <c r="G22" s="50">
        <f>+$D$276*D22</f>
        <v>139.31</v>
      </c>
      <c r="H22" s="28">
        <f>SUM(E22:G22)</f>
        <v>595.70000000000005</v>
      </c>
    </row>
    <row r="23" spans="1:8" ht="17.25" customHeight="1" thickBot="1" x14ac:dyDescent="0.35">
      <c r="A23" s="113" t="s">
        <v>41</v>
      </c>
      <c r="B23" s="114"/>
      <c r="C23" s="115"/>
      <c r="D23" s="80">
        <v>1</v>
      </c>
      <c r="E23" s="71">
        <f>SUM(E22)</f>
        <v>387.36</v>
      </c>
      <c r="F23" s="71">
        <f t="shared" ref="F23:H23" si="9">SUM(F22)</f>
        <v>69.03</v>
      </c>
      <c r="G23" s="71">
        <f t="shared" si="9"/>
        <v>139.31</v>
      </c>
      <c r="H23" s="71">
        <f t="shared" si="9"/>
        <v>595.70000000000005</v>
      </c>
    </row>
    <row r="24" spans="1:8" ht="17.25" customHeight="1" thickBot="1" x14ac:dyDescent="0.35">
      <c r="A24" s="16" t="s">
        <v>42</v>
      </c>
      <c r="B24" s="17">
        <v>190550151</v>
      </c>
      <c r="C24" s="16" t="s">
        <v>43</v>
      </c>
      <c r="D24" s="79">
        <v>4</v>
      </c>
      <c r="E24" s="50">
        <f>+$D$274*D24</f>
        <v>1549.44</v>
      </c>
      <c r="F24" s="50">
        <f>+$D$275*D24</f>
        <v>276.12</v>
      </c>
      <c r="G24" s="50">
        <f>+$D$276*D24</f>
        <v>557.24</v>
      </c>
      <c r="H24" s="28">
        <f>SUM(E24:G24)</f>
        <v>2382.8000000000002</v>
      </c>
    </row>
    <row r="25" spans="1:8" ht="17.25" customHeight="1" thickBot="1" x14ac:dyDescent="0.35">
      <c r="A25" s="113" t="s">
        <v>44</v>
      </c>
      <c r="B25" s="114"/>
      <c r="C25" s="115"/>
      <c r="D25" s="80">
        <v>4</v>
      </c>
      <c r="E25" s="71">
        <f>SUM(E24)</f>
        <v>1549.44</v>
      </c>
      <c r="F25" s="71">
        <f t="shared" ref="F25:H25" si="10">SUM(F24)</f>
        <v>276.12</v>
      </c>
      <c r="G25" s="71">
        <f t="shared" si="10"/>
        <v>557.24</v>
      </c>
      <c r="H25" s="71">
        <f t="shared" si="10"/>
        <v>2382.8000000000002</v>
      </c>
    </row>
    <row r="26" spans="1:8" ht="17.25" customHeight="1" thickBot="1" x14ac:dyDescent="0.35">
      <c r="A26" s="110" t="s">
        <v>45</v>
      </c>
      <c r="B26" s="17">
        <v>190916111</v>
      </c>
      <c r="C26" s="16" t="s">
        <v>46</v>
      </c>
      <c r="D26" s="79">
        <v>2</v>
      </c>
      <c r="E26" s="50">
        <f t="shared" ref="E26:E33" si="11">+$D$274*D26</f>
        <v>774.72</v>
      </c>
      <c r="F26" s="50">
        <f t="shared" ref="F26:F33" si="12">+$D$275*D26</f>
        <v>138.06</v>
      </c>
      <c r="G26" s="50">
        <f t="shared" ref="G26:G33" si="13">+$D$276*D26</f>
        <v>278.62</v>
      </c>
      <c r="H26" s="28">
        <f t="shared" ref="H26:H33" si="14">SUM(E26:G26)</f>
        <v>1191.4000000000001</v>
      </c>
    </row>
    <row r="27" spans="1:8" ht="17.25" customHeight="1" thickBot="1" x14ac:dyDescent="0.35">
      <c r="A27" s="111"/>
      <c r="B27" s="17">
        <v>190916264</v>
      </c>
      <c r="C27" s="16" t="s">
        <v>47</v>
      </c>
      <c r="D27" s="79">
        <v>2</v>
      </c>
      <c r="E27" s="50">
        <f t="shared" si="11"/>
        <v>774.72</v>
      </c>
      <c r="F27" s="50">
        <f t="shared" si="12"/>
        <v>138.06</v>
      </c>
      <c r="G27" s="50">
        <f t="shared" si="13"/>
        <v>278.62</v>
      </c>
      <c r="H27" s="28">
        <f t="shared" si="14"/>
        <v>1191.4000000000001</v>
      </c>
    </row>
    <row r="28" spans="1:8" ht="17.25" customHeight="1" thickBot="1" x14ac:dyDescent="0.35">
      <c r="A28" s="111"/>
      <c r="B28" s="17">
        <v>190917551</v>
      </c>
      <c r="C28" s="16" t="s">
        <v>48</v>
      </c>
      <c r="D28" s="79">
        <v>2</v>
      </c>
      <c r="E28" s="50">
        <f t="shared" si="11"/>
        <v>774.72</v>
      </c>
      <c r="F28" s="50">
        <f t="shared" si="12"/>
        <v>138.06</v>
      </c>
      <c r="G28" s="50">
        <f t="shared" si="13"/>
        <v>278.62</v>
      </c>
      <c r="H28" s="28">
        <f t="shared" si="14"/>
        <v>1191.4000000000001</v>
      </c>
    </row>
    <row r="29" spans="1:8" ht="17.25" customHeight="1" thickBot="1" x14ac:dyDescent="0.35">
      <c r="A29" s="111"/>
      <c r="B29" s="17">
        <v>190919036</v>
      </c>
      <c r="C29" s="16" t="s">
        <v>49</v>
      </c>
      <c r="D29" s="79">
        <v>1</v>
      </c>
      <c r="E29" s="50">
        <f t="shared" si="11"/>
        <v>387.36</v>
      </c>
      <c r="F29" s="50">
        <f t="shared" si="12"/>
        <v>69.03</v>
      </c>
      <c r="G29" s="50">
        <f t="shared" si="13"/>
        <v>139.31</v>
      </c>
      <c r="H29" s="28">
        <f t="shared" si="14"/>
        <v>595.70000000000005</v>
      </c>
    </row>
    <row r="30" spans="1:8" ht="17.25" customHeight="1" thickBot="1" x14ac:dyDescent="0.35">
      <c r="A30" s="111"/>
      <c r="B30" s="17">
        <v>190919189</v>
      </c>
      <c r="C30" s="16" t="s">
        <v>50</v>
      </c>
      <c r="D30" s="79">
        <v>3</v>
      </c>
      <c r="E30" s="50">
        <f t="shared" si="11"/>
        <v>1162.08</v>
      </c>
      <c r="F30" s="50">
        <f t="shared" si="12"/>
        <v>207.09</v>
      </c>
      <c r="G30" s="50">
        <f t="shared" si="13"/>
        <v>417.93</v>
      </c>
      <c r="H30" s="28">
        <f t="shared" si="14"/>
        <v>1787.1</v>
      </c>
    </row>
    <row r="31" spans="1:8" ht="17.25" customHeight="1" thickBot="1" x14ac:dyDescent="0.35">
      <c r="A31" s="111"/>
      <c r="B31" s="17">
        <v>190919221</v>
      </c>
      <c r="C31" s="16" t="s">
        <v>51</v>
      </c>
      <c r="D31" s="79">
        <v>5</v>
      </c>
      <c r="E31" s="50">
        <f t="shared" si="11"/>
        <v>1936.8000000000002</v>
      </c>
      <c r="F31" s="50">
        <f t="shared" si="12"/>
        <v>345.15</v>
      </c>
      <c r="G31" s="50">
        <f t="shared" si="13"/>
        <v>696.55</v>
      </c>
      <c r="H31" s="28">
        <f t="shared" si="14"/>
        <v>2978.5</v>
      </c>
    </row>
    <row r="32" spans="1:8" ht="17.25" customHeight="1" thickBot="1" x14ac:dyDescent="0.35">
      <c r="A32" s="111"/>
      <c r="B32" s="17">
        <v>191873296</v>
      </c>
      <c r="C32" s="16" t="s">
        <v>52</v>
      </c>
      <c r="D32" s="79">
        <v>4</v>
      </c>
      <c r="E32" s="50">
        <f t="shared" si="11"/>
        <v>1549.44</v>
      </c>
      <c r="F32" s="50">
        <f t="shared" si="12"/>
        <v>276.12</v>
      </c>
      <c r="G32" s="50">
        <f t="shared" si="13"/>
        <v>557.24</v>
      </c>
      <c r="H32" s="28">
        <f t="shared" si="14"/>
        <v>2382.8000000000002</v>
      </c>
    </row>
    <row r="33" spans="1:8" ht="17.25" customHeight="1" thickBot="1" x14ac:dyDescent="0.35">
      <c r="A33" s="112"/>
      <c r="B33" s="17">
        <v>290918120</v>
      </c>
      <c r="C33" s="16" t="s">
        <v>53</v>
      </c>
      <c r="D33" s="79">
        <v>4</v>
      </c>
      <c r="E33" s="50">
        <f t="shared" si="11"/>
        <v>1549.44</v>
      </c>
      <c r="F33" s="50">
        <f t="shared" si="12"/>
        <v>276.12</v>
      </c>
      <c r="G33" s="50">
        <f t="shared" si="13"/>
        <v>557.24</v>
      </c>
      <c r="H33" s="28">
        <f t="shared" si="14"/>
        <v>2382.8000000000002</v>
      </c>
    </row>
    <row r="34" spans="1:8" ht="17.25" customHeight="1" thickBot="1" x14ac:dyDescent="0.35">
      <c r="A34" s="113" t="s">
        <v>54</v>
      </c>
      <c r="B34" s="114"/>
      <c r="C34" s="115"/>
      <c r="D34" s="80">
        <v>23</v>
      </c>
      <c r="E34" s="71">
        <f>SUM(E26:E33)</f>
        <v>8909.2800000000007</v>
      </c>
      <c r="F34" s="71">
        <f t="shared" ref="F34:H34" si="15">SUM(F26:F33)</f>
        <v>1587.69</v>
      </c>
      <c r="G34" s="71">
        <f t="shared" si="15"/>
        <v>3204.13</v>
      </c>
      <c r="H34" s="71">
        <f t="shared" si="15"/>
        <v>13701.099999999999</v>
      </c>
    </row>
    <row r="35" spans="1:8" ht="17.25" customHeight="1" thickBot="1" x14ac:dyDescent="0.35">
      <c r="A35" s="110" t="s">
        <v>55</v>
      </c>
      <c r="B35" s="17">
        <v>190387416</v>
      </c>
      <c r="C35" s="16" t="s">
        <v>56</v>
      </c>
      <c r="D35" s="79">
        <v>6</v>
      </c>
      <c r="E35" s="50">
        <f>+$D$274*D35</f>
        <v>2324.16</v>
      </c>
      <c r="F35" s="50">
        <f>+$D$275*D35</f>
        <v>414.18</v>
      </c>
      <c r="G35" s="50">
        <f>+$D$276*D35</f>
        <v>835.86</v>
      </c>
      <c r="H35" s="28">
        <f t="shared" ref="H35:H37" si="16">SUM(E35:G35)</f>
        <v>3574.2</v>
      </c>
    </row>
    <row r="36" spans="1:8" ht="17.25" customHeight="1" thickBot="1" x14ac:dyDescent="0.35">
      <c r="A36" s="111"/>
      <c r="B36" s="17">
        <v>190397862</v>
      </c>
      <c r="C36" s="16" t="s">
        <v>57</v>
      </c>
      <c r="D36" s="79">
        <v>1</v>
      </c>
      <c r="E36" s="50">
        <f>+$D$274*D36</f>
        <v>387.36</v>
      </c>
      <c r="F36" s="50">
        <f>+$D$275*D36</f>
        <v>69.03</v>
      </c>
      <c r="G36" s="50">
        <f>+$D$276*D36</f>
        <v>139.31</v>
      </c>
      <c r="H36" s="28">
        <f t="shared" si="16"/>
        <v>595.70000000000005</v>
      </c>
    </row>
    <row r="37" spans="1:8" ht="17.25" customHeight="1" thickBot="1" x14ac:dyDescent="0.35">
      <c r="A37" s="112"/>
      <c r="B37" s="17">
        <v>190399347</v>
      </c>
      <c r="C37" s="16" t="s">
        <v>58</v>
      </c>
      <c r="D37" s="79">
        <v>2</v>
      </c>
      <c r="E37" s="50">
        <f>+$D$274*D37</f>
        <v>774.72</v>
      </c>
      <c r="F37" s="50">
        <f>+$D$275*D37</f>
        <v>138.06</v>
      </c>
      <c r="G37" s="50">
        <f>+$D$276*D37</f>
        <v>278.62</v>
      </c>
      <c r="H37" s="28">
        <f t="shared" si="16"/>
        <v>1191.4000000000001</v>
      </c>
    </row>
    <row r="38" spans="1:8" ht="17.25" customHeight="1" thickBot="1" x14ac:dyDescent="0.35">
      <c r="A38" s="113" t="s">
        <v>59</v>
      </c>
      <c r="B38" s="114"/>
      <c r="C38" s="115"/>
      <c r="D38" s="80">
        <v>9</v>
      </c>
      <c r="E38" s="71">
        <f>SUM(E35:E37)</f>
        <v>3486.24</v>
      </c>
      <c r="F38" s="71">
        <f t="shared" ref="F38:H38" si="17">SUM(F35:F37)</f>
        <v>621.27</v>
      </c>
      <c r="G38" s="71">
        <f t="shared" si="17"/>
        <v>1253.79</v>
      </c>
      <c r="H38" s="71">
        <f t="shared" si="17"/>
        <v>5361.2999999999993</v>
      </c>
    </row>
    <row r="39" spans="1:8" ht="17.25" customHeight="1" thickBot="1" x14ac:dyDescent="0.35">
      <c r="A39" s="16" t="s">
        <v>60</v>
      </c>
      <c r="B39" s="17">
        <v>191638451</v>
      </c>
      <c r="C39" s="16" t="s">
        <v>61</v>
      </c>
      <c r="D39" s="79">
        <v>2</v>
      </c>
      <c r="E39" s="50">
        <f>+$D$274*D39</f>
        <v>774.72</v>
      </c>
      <c r="F39" s="50">
        <f>+$D$275*D39</f>
        <v>138.06</v>
      </c>
      <c r="G39" s="50">
        <f>+$D$276*D39</f>
        <v>278.62</v>
      </c>
      <c r="H39" s="28">
        <f>SUM(E39:G39)</f>
        <v>1191.4000000000001</v>
      </c>
    </row>
    <row r="40" spans="1:8" ht="17.25" customHeight="1" thickBot="1" x14ac:dyDescent="0.35">
      <c r="A40" s="113" t="s">
        <v>62</v>
      </c>
      <c r="B40" s="114"/>
      <c r="C40" s="115"/>
      <c r="D40" s="80">
        <v>2</v>
      </c>
      <c r="E40" s="71">
        <f>SUM(E39)</f>
        <v>774.72</v>
      </c>
      <c r="F40" s="71">
        <f t="shared" ref="F40:H40" si="18">SUM(F39)</f>
        <v>138.06</v>
      </c>
      <c r="G40" s="71">
        <f t="shared" si="18"/>
        <v>278.62</v>
      </c>
      <c r="H40" s="71">
        <f t="shared" si="18"/>
        <v>1191.4000000000001</v>
      </c>
    </row>
    <row r="41" spans="1:8" ht="17.25" customHeight="1" thickBot="1" x14ac:dyDescent="0.35">
      <c r="A41" s="110" t="s">
        <v>63</v>
      </c>
      <c r="B41" s="17">
        <v>191075177</v>
      </c>
      <c r="C41" s="16" t="s">
        <v>64</v>
      </c>
      <c r="D41" s="79">
        <v>1</v>
      </c>
      <c r="E41" s="50">
        <f t="shared" ref="E41:E55" si="19">+$D$274*D41</f>
        <v>387.36</v>
      </c>
      <c r="F41" s="50">
        <f t="shared" ref="F41:F55" si="20">+$D$275*D41</f>
        <v>69.03</v>
      </c>
      <c r="G41" s="50">
        <f t="shared" ref="G41:G55" si="21">+$D$276*D41</f>
        <v>139.31</v>
      </c>
      <c r="H41" s="28">
        <f t="shared" ref="H41:H55" si="22">SUM(E41:G41)</f>
        <v>595.70000000000005</v>
      </c>
    </row>
    <row r="42" spans="1:8" ht="17.25" customHeight="1" thickBot="1" x14ac:dyDescent="0.35">
      <c r="A42" s="111"/>
      <c r="B42" s="17">
        <v>191075362</v>
      </c>
      <c r="C42" s="16" t="s">
        <v>65</v>
      </c>
      <c r="D42" s="79">
        <v>1</v>
      </c>
      <c r="E42" s="50">
        <f t="shared" si="19"/>
        <v>387.36</v>
      </c>
      <c r="F42" s="50">
        <f t="shared" si="20"/>
        <v>69.03</v>
      </c>
      <c r="G42" s="50">
        <f t="shared" si="21"/>
        <v>139.31</v>
      </c>
      <c r="H42" s="28">
        <f t="shared" si="22"/>
        <v>595.70000000000005</v>
      </c>
    </row>
    <row r="43" spans="1:8" ht="17.25" customHeight="1" thickBot="1" x14ac:dyDescent="0.35">
      <c r="A43" s="111"/>
      <c r="B43" s="17">
        <v>191075743</v>
      </c>
      <c r="C43" s="16" t="s">
        <v>66</v>
      </c>
      <c r="D43" s="79">
        <v>4</v>
      </c>
      <c r="E43" s="50">
        <f t="shared" si="19"/>
        <v>1549.44</v>
      </c>
      <c r="F43" s="50">
        <f t="shared" si="20"/>
        <v>276.12</v>
      </c>
      <c r="G43" s="50">
        <f t="shared" si="21"/>
        <v>557.24</v>
      </c>
      <c r="H43" s="28">
        <f t="shared" si="22"/>
        <v>2382.8000000000002</v>
      </c>
    </row>
    <row r="44" spans="1:8" ht="17.25" customHeight="1" thickBot="1" x14ac:dyDescent="0.35">
      <c r="A44" s="111"/>
      <c r="B44" s="17">
        <v>191092326</v>
      </c>
      <c r="C44" s="16" t="s">
        <v>67</v>
      </c>
      <c r="D44" s="79">
        <v>1</v>
      </c>
      <c r="E44" s="50">
        <f t="shared" si="19"/>
        <v>387.36</v>
      </c>
      <c r="F44" s="50">
        <f t="shared" si="20"/>
        <v>69.03</v>
      </c>
      <c r="G44" s="50">
        <f t="shared" si="21"/>
        <v>139.31</v>
      </c>
      <c r="H44" s="28">
        <f t="shared" si="22"/>
        <v>595.70000000000005</v>
      </c>
    </row>
    <row r="45" spans="1:8" ht="17.25" customHeight="1" thickBot="1" x14ac:dyDescent="0.35">
      <c r="A45" s="111"/>
      <c r="B45" s="17">
        <v>191093951</v>
      </c>
      <c r="C45" s="16" t="s">
        <v>68</v>
      </c>
      <c r="D45" s="79">
        <v>3</v>
      </c>
      <c r="E45" s="50">
        <f t="shared" si="19"/>
        <v>1162.08</v>
      </c>
      <c r="F45" s="50">
        <f t="shared" si="20"/>
        <v>207.09</v>
      </c>
      <c r="G45" s="50">
        <f t="shared" si="21"/>
        <v>417.93</v>
      </c>
      <c r="H45" s="28">
        <f t="shared" si="22"/>
        <v>1787.1</v>
      </c>
    </row>
    <row r="46" spans="1:8" ht="17.25" customHeight="1" thickBot="1" x14ac:dyDescent="0.35">
      <c r="A46" s="111"/>
      <c r="B46" s="17">
        <v>191095589</v>
      </c>
      <c r="C46" s="16" t="s">
        <v>69</v>
      </c>
      <c r="D46" s="79">
        <v>1</v>
      </c>
      <c r="E46" s="50">
        <f t="shared" si="19"/>
        <v>387.36</v>
      </c>
      <c r="F46" s="50">
        <f t="shared" si="20"/>
        <v>69.03</v>
      </c>
      <c r="G46" s="50">
        <f t="shared" si="21"/>
        <v>139.31</v>
      </c>
      <c r="H46" s="28">
        <f t="shared" si="22"/>
        <v>595.70000000000005</v>
      </c>
    </row>
    <row r="47" spans="1:8" ht="17.25" customHeight="1" thickBot="1" x14ac:dyDescent="0.35">
      <c r="A47" s="111"/>
      <c r="B47" s="17">
        <v>191097063</v>
      </c>
      <c r="C47" s="16" t="s">
        <v>70</v>
      </c>
      <c r="D47" s="79">
        <v>2</v>
      </c>
      <c r="E47" s="50">
        <f t="shared" si="19"/>
        <v>774.72</v>
      </c>
      <c r="F47" s="50">
        <f t="shared" si="20"/>
        <v>138.06</v>
      </c>
      <c r="G47" s="50">
        <f t="shared" si="21"/>
        <v>278.62</v>
      </c>
      <c r="H47" s="28">
        <f t="shared" si="22"/>
        <v>1191.4000000000001</v>
      </c>
    </row>
    <row r="48" spans="1:8" ht="17.25" customHeight="1" thickBot="1" x14ac:dyDescent="0.35">
      <c r="A48" s="111"/>
      <c r="B48" s="17">
        <v>191098546</v>
      </c>
      <c r="C48" s="16" t="s">
        <v>71</v>
      </c>
      <c r="D48" s="79">
        <v>3</v>
      </c>
      <c r="E48" s="50">
        <f t="shared" si="19"/>
        <v>1162.08</v>
      </c>
      <c r="F48" s="50">
        <f t="shared" si="20"/>
        <v>207.09</v>
      </c>
      <c r="G48" s="50">
        <f t="shared" si="21"/>
        <v>417.93</v>
      </c>
      <c r="H48" s="28">
        <f t="shared" si="22"/>
        <v>1787.1</v>
      </c>
    </row>
    <row r="49" spans="1:8" ht="17.25" customHeight="1" thickBot="1" x14ac:dyDescent="0.35">
      <c r="A49" s="111"/>
      <c r="B49" s="17">
        <v>291074980</v>
      </c>
      <c r="C49" s="16" t="s">
        <v>72</v>
      </c>
      <c r="D49" s="79">
        <v>1</v>
      </c>
      <c r="E49" s="50">
        <f t="shared" si="19"/>
        <v>387.36</v>
      </c>
      <c r="F49" s="50">
        <f t="shared" si="20"/>
        <v>69.03</v>
      </c>
      <c r="G49" s="50">
        <f t="shared" si="21"/>
        <v>139.31</v>
      </c>
      <c r="H49" s="28">
        <f t="shared" si="22"/>
        <v>595.70000000000005</v>
      </c>
    </row>
    <row r="50" spans="1:8" ht="17.25" customHeight="1" thickBot="1" x14ac:dyDescent="0.35">
      <c r="A50" s="111"/>
      <c r="B50" s="17">
        <v>291075210</v>
      </c>
      <c r="C50" s="16" t="s">
        <v>73</v>
      </c>
      <c r="D50" s="79">
        <v>5</v>
      </c>
      <c r="E50" s="50">
        <f t="shared" si="19"/>
        <v>1936.8000000000002</v>
      </c>
      <c r="F50" s="50">
        <f t="shared" si="20"/>
        <v>345.15</v>
      </c>
      <c r="G50" s="50">
        <f t="shared" si="21"/>
        <v>696.55</v>
      </c>
      <c r="H50" s="28">
        <f t="shared" si="22"/>
        <v>2978.5</v>
      </c>
    </row>
    <row r="51" spans="1:8" ht="17.25" customHeight="1" thickBot="1" x14ac:dyDescent="0.35">
      <c r="A51" s="111"/>
      <c r="B51" s="17">
        <v>291090080</v>
      </c>
      <c r="C51" s="16" t="s">
        <v>74</v>
      </c>
      <c r="D51" s="79">
        <v>1</v>
      </c>
      <c r="E51" s="50">
        <f t="shared" si="19"/>
        <v>387.36</v>
      </c>
      <c r="F51" s="50">
        <f t="shared" si="20"/>
        <v>69.03</v>
      </c>
      <c r="G51" s="50">
        <f t="shared" si="21"/>
        <v>139.31</v>
      </c>
      <c r="H51" s="28">
        <f t="shared" si="22"/>
        <v>595.70000000000005</v>
      </c>
    </row>
    <row r="52" spans="1:8" ht="17.25" customHeight="1" thickBot="1" x14ac:dyDescent="0.35">
      <c r="A52" s="111"/>
      <c r="B52" s="17">
        <v>291095960</v>
      </c>
      <c r="C52" s="16" t="s">
        <v>75</v>
      </c>
      <c r="D52" s="79">
        <v>2</v>
      </c>
      <c r="E52" s="50">
        <f t="shared" si="19"/>
        <v>774.72</v>
      </c>
      <c r="F52" s="50">
        <f t="shared" si="20"/>
        <v>138.06</v>
      </c>
      <c r="G52" s="50">
        <f t="shared" si="21"/>
        <v>278.62</v>
      </c>
      <c r="H52" s="28">
        <f t="shared" si="22"/>
        <v>1191.4000000000001</v>
      </c>
    </row>
    <row r="53" spans="1:8" ht="17.25" customHeight="1" thickBot="1" x14ac:dyDescent="0.35">
      <c r="A53" s="111"/>
      <c r="B53" s="17">
        <v>291097630</v>
      </c>
      <c r="C53" s="16" t="s">
        <v>76</v>
      </c>
      <c r="D53" s="79">
        <v>2</v>
      </c>
      <c r="E53" s="50">
        <f t="shared" si="19"/>
        <v>774.72</v>
      </c>
      <c r="F53" s="50">
        <f t="shared" si="20"/>
        <v>138.06</v>
      </c>
      <c r="G53" s="50">
        <f t="shared" si="21"/>
        <v>278.62</v>
      </c>
      <c r="H53" s="28">
        <f t="shared" si="22"/>
        <v>1191.4000000000001</v>
      </c>
    </row>
    <row r="54" spans="1:8" ht="17.25" customHeight="1" thickBot="1" x14ac:dyDescent="0.35">
      <c r="A54" s="111"/>
      <c r="B54" s="17">
        <v>291631130</v>
      </c>
      <c r="C54" s="16" t="s">
        <v>77</v>
      </c>
      <c r="D54" s="79">
        <v>3</v>
      </c>
      <c r="E54" s="50">
        <f t="shared" si="19"/>
        <v>1162.08</v>
      </c>
      <c r="F54" s="50">
        <f t="shared" si="20"/>
        <v>207.09</v>
      </c>
      <c r="G54" s="50">
        <f t="shared" si="21"/>
        <v>417.93</v>
      </c>
      <c r="H54" s="28">
        <f t="shared" si="22"/>
        <v>1787.1</v>
      </c>
    </row>
    <row r="55" spans="1:8" ht="17.25" customHeight="1" thickBot="1" x14ac:dyDescent="0.35">
      <c r="A55" s="112"/>
      <c r="B55" s="17">
        <v>305236534</v>
      </c>
      <c r="C55" s="16" t="s">
        <v>78</v>
      </c>
      <c r="D55" s="79">
        <v>3</v>
      </c>
      <c r="E55" s="50">
        <f t="shared" si="19"/>
        <v>1162.08</v>
      </c>
      <c r="F55" s="50">
        <f t="shared" si="20"/>
        <v>207.09</v>
      </c>
      <c r="G55" s="50">
        <f t="shared" si="21"/>
        <v>417.93</v>
      </c>
      <c r="H55" s="28">
        <f t="shared" si="22"/>
        <v>1787.1</v>
      </c>
    </row>
    <row r="56" spans="1:8" ht="17.25" customHeight="1" thickBot="1" x14ac:dyDescent="0.35">
      <c r="A56" s="113" t="s">
        <v>79</v>
      </c>
      <c r="B56" s="114"/>
      <c r="C56" s="115"/>
      <c r="D56" s="80">
        <v>33</v>
      </c>
      <c r="E56" s="71">
        <f>SUM(E41:E55)</f>
        <v>12782.88</v>
      </c>
      <c r="F56" s="71">
        <f t="shared" ref="F56:H56" si="23">SUM(F41:F55)</f>
        <v>2277.9899999999998</v>
      </c>
      <c r="G56" s="71">
        <f t="shared" si="23"/>
        <v>4597.2299999999996</v>
      </c>
      <c r="H56" s="71">
        <f t="shared" si="23"/>
        <v>19658.099999999999</v>
      </c>
    </row>
    <row r="57" spans="1:8" ht="17.25" customHeight="1" thickBot="1" x14ac:dyDescent="0.35">
      <c r="A57" s="110" t="s">
        <v>80</v>
      </c>
      <c r="B57" s="17">
        <v>190398583</v>
      </c>
      <c r="C57" s="16" t="s">
        <v>81</v>
      </c>
      <c r="D57" s="79">
        <v>1</v>
      </c>
      <c r="E57" s="50">
        <f>+$D$274*D57</f>
        <v>387.36</v>
      </c>
      <c r="F57" s="50">
        <f>+$D$275*D57</f>
        <v>69.03</v>
      </c>
      <c r="G57" s="50">
        <f>+$D$276*D57</f>
        <v>139.31</v>
      </c>
      <c r="H57" s="28">
        <f t="shared" ref="H57:H58" si="24">SUM(E57:G57)</f>
        <v>595.70000000000005</v>
      </c>
    </row>
    <row r="58" spans="1:8" ht="17.25" customHeight="1" thickBot="1" x14ac:dyDescent="0.35">
      <c r="A58" s="112"/>
      <c r="B58" s="17">
        <v>190398964</v>
      </c>
      <c r="C58" s="16" t="s">
        <v>82</v>
      </c>
      <c r="D58" s="79">
        <v>2</v>
      </c>
      <c r="E58" s="50">
        <f>+$D$274*D58</f>
        <v>774.72</v>
      </c>
      <c r="F58" s="50">
        <f>+$D$275*D58</f>
        <v>138.06</v>
      </c>
      <c r="G58" s="50">
        <f>+$D$276*D58</f>
        <v>278.62</v>
      </c>
      <c r="H58" s="28">
        <f t="shared" si="24"/>
        <v>1191.4000000000001</v>
      </c>
    </row>
    <row r="59" spans="1:8" ht="17.25" customHeight="1" thickBot="1" x14ac:dyDescent="0.35">
      <c r="A59" s="113" t="s">
        <v>83</v>
      </c>
      <c r="B59" s="114"/>
      <c r="C59" s="115"/>
      <c r="D59" s="80">
        <v>3</v>
      </c>
      <c r="E59" s="71">
        <f>SUM(E57:E58)</f>
        <v>1162.08</v>
      </c>
      <c r="F59" s="71">
        <f t="shared" ref="F59:H59" si="25">SUM(F57:F58)</f>
        <v>207.09</v>
      </c>
      <c r="G59" s="71">
        <f t="shared" si="25"/>
        <v>417.93</v>
      </c>
      <c r="H59" s="71">
        <f t="shared" si="25"/>
        <v>1787.1000000000001</v>
      </c>
    </row>
    <row r="60" spans="1:8" ht="17.25" customHeight="1" thickBot="1" x14ac:dyDescent="0.35">
      <c r="A60" s="110" t="s">
        <v>84</v>
      </c>
      <c r="B60" s="17">
        <v>191018151</v>
      </c>
      <c r="C60" s="16" t="s">
        <v>85</v>
      </c>
      <c r="D60" s="79">
        <v>2</v>
      </c>
      <c r="E60" s="50">
        <f>+$D$274*D60</f>
        <v>774.72</v>
      </c>
      <c r="F60" s="50">
        <f>+$D$275*D60</f>
        <v>138.06</v>
      </c>
      <c r="G60" s="50">
        <f>+$D$276*D60</f>
        <v>278.62</v>
      </c>
      <c r="H60" s="28">
        <f t="shared" ref="H60:H63" si="26">SUM(E60:G60)</f>
        <v>1191.4000000000001</v>
      </c>
    </row>
    <row r="61" spans="1:8" ht="17.25" customHeight="1" thickBot="1" x14ac:dyDescent="0.35">
      <c r="A61" s="111"/>
      <c r="B61" s="17">
        <v>191018532</v>
      </c>
      <c r="C61" s="16" t="s">
        <v>86</v>
      </c>
      <c r="D61" s="79">
        <v>3</v>
      </c>
      <c r="E61" s="50">
        <f>+$D$274*D61</f>
        <v>1162.08</v>
      </c>
      <c r="F61" s="50">
        <f>+$D$275*D61</f>
        <v>207.09</v>
      </c>
      <c r="G61" s="50">
        <f>+$D$276*D61</f>
        <v>417.93</v>
      </c>
      <c r="H61" s="28">
        <f t="shared" si="26"/>
        <v>1787.1</v>
      </c>
    </row>
    <row r="62" spans="1:8" ht="17.25" customHeight="1" thickBot="1" x14ac:dyDescent="0.35">
      <c r="A62" s="111"/>
      <c r="B62" s="17">
        <v>191018685</v>
      </c>
      <c r="C62" s="16" t="s">
        <v>87</v>
      </c>
      <c r="D62" s="79">
        <v>5</v>
      </c>
      <c r="E62" s="50">
        <f>+$D$274*D62</f>
        <v>1936.8000000000002</v>
      </c>
      <c r="F62" s="50">
        <f>+$D$275*D62</f>
        <v>345.15</v>
      </c>
      <c r="G62" s="50">
        <f>+$D$276*D62</f>
        <v>696.55</v>
      </c>
      <c r="H62" s="28">
        <f t="shared" si="26"/>
        <v>2978.5</v>
      </c>
    </row>
    <row r="63" spans="1:8" ht="17.25" customHeight="1" thickBot="1" x14ac:dyDescent="0.35">
      <c r="A63" s="112"/>
      <c r="B63" s="17">
        <v>291018490</v>
      </c>
      <c r="C63" s="16" t="s">
        <v>88</v>
      </c>
      <c r="D63" s="79">
        <v>2</v>
      </c>
      <c r="E63" s="50">
        <f>+$D$274*D63</f>
        <v>774.72</v>
      </c>
      <c r="F63" s="50">
        <f>+$D$275*D63</f>
        <v>138.06</v>
      </c>
      <c r="G63" s="50">
        <f>+$D$276*D63</f>
        <v>278.62</v>
      </c>
      <c r="H63" s="28">
        <f t="shared" si="26"/>
        <v>1191.4000000000001</v>
      </c>
    </row>
    <row r="64" spans="1:8" ht="17.25" customHeight="1" thickBot="1" x14ac:dyDescent="0.35">
      <c r="A64" s="113" t="s">
        <v>89</v>
      </c>
      <c r="B64" s="114"/>
      <c r="C64" s="115"/>
      <c r="D64" s="80">
        <v>12</v>
      </c>
      <c r="E64" s="71">
        <f>SUM(E60:E63)</f>
        <v>4648.3200000000006</v>
      </c>
      <c r="F64" s="71">
        <f>SUM(F60:F63)</f>
        <v>828.3599999999999</v>
      </c>
      <c r="G64" s="71">
        <f>SUM(G60:G63)</f>
        <v>1671.7199999999998</v>
      </c>
      <c r="H64" s="71">
        <f>SUM(H60:H63)</f>
        <v>7148.4</v>
      </c>
    </row>
    <row r="65" spans="1:8" ht="17.25" customHeight="1" thickBot="1" x14ac:dyDescent="0.35">
      <c r="A65" s="110" t="s">
        <v>90</v>
      </c>
      <c r="B65" s="17">
        <v>190091812</v>
      </c>
      <c r="C65" s="16" t="s">
        <v>91</v>
      </c>
      <c r="D65" s="79">
        <v>2</v>
      </c>
      <c r="E65" s="50">
        <f t="shared" ref="E65:E71" si="27">+$D$274*D65</f>
        <v>774.72</v>
      </c>
      <c r="F65" s="50">
        <f t="shared" ref="F65:F71" si="28">+$D$275*D65</f>
        <v>138.06</v>
      </c>
      <c r="G65" s="50">
        <f t="shared" ref="G65:G71" si="29">+$D$276*D65</f>
        <v>278.62</v>
      </c>
      <c r="H65" s="28">
        <f t="shared" ref="H65:H71" si="30">SUM(E65:G65)</f>
        <v>1191.4000000000001</v>
      </c>
    </row>
    <row r="66" spans="1:8" ht="17.25" customHeight="1" thickBot="1" x14ac:dyDescent="0.35">
      <c r="A66" s="111"/>
      <c r="B66" s="17">
        <v>190092729</v>
      </c>
      <c r="C66" s="16" t="s">
        <v>92</v>
      </c>
      <c r="D66" s="79">
        <v>1</v>
      </c>
      <c r="E66" s="50">
        <f t="shared" si="27"/>
        <v>387.36</v>
      </c>
      <c r="F66" s="50">
        <f t="shared" si="28"/>
        <v>69.03</v>
      </c>
      <c r="G66" s="50">
        <f t="shared" si="29"/>
        <v>139.31</v>
      </c>
      <c r="H66" s="28">
        <f t="shared" si="30"/>
        <v>595.70000000000005</v>
      </c>
    </row>
    <row r="67" spans="1:8" ht="17.25" customHeight="1" thickBot="1" x14ac:dyDescent="0.35">
      <c r="A67" s="111"/>
      <c r="B67" s="17">
        <v>190093592</v>
      </c>
      <c r="C67" s="16" t="s">
        <v>93</v>
      </c>
      <c r="D67" s="79">
        <v>1</v>
      </c>
      <c r="E67" s="50">
        <f t="shared" si="27"/>
        <v>387.36</v>
      </c>
      <c r="F67" s="50">
        <f t="shared" si="28"/>
        <v>69.03</v>
      </c>
      <c r="G67" s="50">
        <f t="shared" si="29"/>
        <v>139.31</v>
      </c>
      <c r="H67" s="28">
        <f t="shared" si="30"/>
        <v>595.70000000000005</v>
      </c>
    </row>
    <row r="68" spans="1:8" ht="17.25" customHeight="1" thickBot="1" x14ac:dyDescent="0.35">
      <c r="A68" s="111"/>
      <c r="B68" s="17">
        <v>190093788</v>
      </c>
      <c r="C68" s="16" t="s">
        <v>94</v>
      </c>
      <c r="D68" s="79">
        <v>1</v>
      </c>
      <c r="E68" s="50">
        <f t="shared" si="27"/>
        <v>387.36</v>
      </c>
      <c r="F68" s="50">
        <f t="shared" si="28"/>
        <v>69.03</v>
      </c>
      <c r="G68" s="50">
        <f t="shared" si="29"/>
        <v>139.31</v>
      </c>
      <c r="H68" s="28">
        <f t="shared" si="30"/>
        <v>595.70000000000005</v>
      </c>
    </row>
    <row r="69" spans="1:8" ht="17.25" customHeight="1" thickBot="1" x14ac:dyDescent="0.35">
      <c r="A69" s="111"/>
      <c r="B69" s="17">
        <v>190094160</v>
      </c>
      <c r="C69" s="16" t="s">
        <v>95</v>
      </c>
      <c r="D69" s="79">
        <v>1</v>
      </c>
      <c r="E69" s="50">
        <f t="shared" si="27"/>
        <v>387.36</v>
      </c>
      <c r="F69" s="50">
        <f t="shared" si="28"/>
        <v>69.03</v>
      </c>
      <c r="G69" s="50">
        <f t="shared" si="29"/>
        <v>139.31</v>
      </c>
      <c r="H69" s="28">
        <f t="shared" si="30"/>
        <v>595.70000000000005</v>
      </c>
    </row>
    <row r="70" spans="1:8" ht="17.25" customHeight="1" thickBot="1" x14ac:dyDescent="0.35">
      <c r="A70" s="111"/>
      <c r="B70" s="17">
        <v>190113212</v>
      </c>
      <c r="C70" s="16" t="s">
        <v>96</v>
      </c>
      <c r="D70" s="79">
        <v>6</v>
      </c>
      <c r="E70" s="50">
        <f t="shared" si="27"/>
        <v>2324.16</v>
      </c>
      <c r="F70" s="50">
        <f t="shared" si="28"/>
        <v>414.18</v>
      </c>
      <c r="G70" s="50">
        <f t="shared" si="29"/>
        <v>835.86</v>
      </c>
      <c r="H70" s="28">
        <f t="shared" si="30"/>
        <v>3574.2</v>
      </c>
    </row>
    <row r="71" spans="1:8" ht="17.25" customHeight="1" thickBot="1" x14ac:dyDescent="0.35">
      <c r="A71" s="112"/>
      <c r="B71" s="17">
        <v>190113365</v>
      </c>
      <c r="C71" s="16" t="s">
        <v>97</v>
      </c>
      <c r="D71" s="79">
        <v>19</v>
      </c>
      <c r="E71" s="50">
        <f t="shared" si="27"/>
        <v>7359.84</v>
      </c>
      <c r="F71" s="50">
        <f t="shared" si="28"/>
        <v>1311.57</v>
      </c>
      <c r="G71" s="50">
        <f t="shared" si="29"/>
        <v>2646.89</v>
      </c>
      <c r="H71" s="28">
        <f t="shared" si="30"/>
        <v>11318.3</v>
      </c>
    </row>
    <row r="72" spans="1:8" ht="17.25" customHeight="1" thickBot="1" x14ac:dyDescent="0.35">
      <c r="A72" s="113" t="s">
        <v>98</v>
      </c>
      <c r="B72" s="114"/>
      <c r="C72" s="115"/>
      <c r="D72" s="80">
        <v>31</v>
      </c>
      <c r="E72" s="71">
        <f>SUM(E65:E71)</f>
        <v>12008.16</v>
      </c>
      <c r="F72" s="71">
        <f t="shared" ref="F72:H72" si="31">SUM(F65:F71)</f>
        <v>2139.9299999999998</v>
      </c>
      <c r="G72" s="71">
        <f t="shared" si="31"/>
        <v>4318.6099999999997</v>
      </c>
      <c r="H72" s="71">
        <f t="shared" si="31"/>
        <v>18466.699999999997</v>
      </c>
    </row>
    <row r="73" spans="1:8" ht="17.25" customHeight="1" thickBot="1" x14ac:dyDescent="0.35">
      <c r="A73" s="110" t="s">
        <v>99</v>
      </c>
      <c r="B73" s="17">
        <v>190425735</v>
      </c>
      <c r="C73" s="16" t="s">
        <v>412</v>
      </c>
      <c r="D73" s="79">
        <v>1</v>
      </c>
      <c r="E73" s="50">
        <f t="shared" ref="E73:E87" si="32">+$D$274*D73</f>
        <v>387.36</v>
      </c>
      <c r="F73" s="50">
        <f t="shared" ref="F73:F87" si="33">+$D$275*D73</f>
        <v>69.03</v>
      </c>
      <c r="G73" s="50">
        <f t="shared" ref="G73:G87" si="34">+$D$276*D73</f>
        <v>139.31</v>
      </c>
      <c r="H73" s="28">
        <f t="shared" ref="H73:H82" si="35">SUM(E73:G73)</f>
        <v>595.70000000000005</v>
      </c>
    </row>
    <row r="74" spans="1:8" ht="17.25" customHeight="1" thickBot="1" x14ac:dyDescent="0.35">
      <c r="A74" s="111"/>
      <c r="B74" s="17">
        <v>190428083</v>
      </c>
      <c r="C74" s="16" t="s">
        <v>100</v>
      </c>
      <c r="D74" s="79">
        <v>1</v>
      </c>
      <c r="E74" s="50">
        <f t="shared" si="32"/>
        <v>387.36</v>
      </c>
      <c r="F74" s="50">
        <f t="shared" si="33"/>
        <v>69.03</v>
      </c>
      <c r="G74" s="50">
        <f t="shared" si="34"/>
        <v>139.31</v>
      </c>
      <c r="H74" s="28">
        <f t="shared" si="35"/>
        <v>595.70000000000005</v>
      </c>
    </row>
    <row r="75" spans="1:8" ht="17.25" customHeight="1" thickBot="1" x14ac:dyDescent="0.35">
      <c r="A75" s="111"/>
      <c r="B75" s="17">
        <v>190428845</v>
      </c>
      <c r="C75" s="16" t="s">
        <v>413</v>
      </c>
      <c r="D75" s="79">
        <v>1</v>
      </c>
      <c r="E75" s="50">
        <f t="shared" si="32"/>
        <v>387.36</v>
      </c>
      <c r="F75" s="50">
        <f t="shared" si="33"/>
        <v>69.03</v>
      </c>
      <c r="G75" s="50">
        <f t="shared" si="34"/>
        <v>139.31</v>
      </c>
      <c r="H75" s="28">
        <f t="shared" si="35"/>
        <v>595.70000000000005</v>
      </c>
    </row>
    <row r="76" spans="1:8" ht="17.25" customHeight="1" thickBot="1" x14ac:dyDescent="0.35">
      <c r="A76" s="111"/>
      <c r="B76" s="17">
        <v>190432886</v>
      </c>
      <c r="C76" s="16" t="s">
        <v>101</v>
      </c>
      <c r="D76" s="97">
        <f>2-1</f>
        <v>1</v>
      </c>
      <c r="E76" s="50">
        <f t="shared" si="32"/>
        <v>387.36</v>
      </c>
      <c r="F76" s="50">
        <f t="shared" si="33"/>
        <v>69.03</v>
      </c>
      <c r="G76" s="50">
        <f t="shared" si="34"/>
        <v>139.31</v>
      </c>
      <c r="H76" s="28">
        <f t="shared" si="35"/>
        <v>595.70000000000005</v>
      </c>
    </row>
    <row r="77" spans="1:8" ht="17.25" customHeight="1" thickBot="1" x14ac:dyDescent="0.35">
      <c r="A77" s="111"/>
      <c r="B77" s="17">
        <v>190433792</v>
      </c>
      <c r="C77" s="16" t="s">
        <v>414</v>
      </c>
      <c r="D77" s="79">
        <v>2</v>
      </c>
      <c r="E77" s="50">
        <f t="shared" si="32"/>
        <v>774.72</v>
      </c>
      <c r="F77" s="50">
        <f t="shared" si="33"/>
        <v>138.06</v>
      </c>
      <c r="G77" s="50">
        <f t="shared" si="34"/>
        <v>278.62</v>
      </c>
      <c r="H77" s="28">
        <f t="shared" si="35"/>
        <v>1191.4000000000001</v>
      </c>
    </row>
    <row r="78" spans="1:8" ht="17.25" customHeight="1" thickBot="1" x14ac:dyDescent="0.35">
      <c r="A78" s="111"/>
      <c r="B78" s="17">
        <v>190434360</v>
      </c>
      <c r="C78" s="16" t="s">
        <v>415</v>
      </c>
      <c r="D78" s="79">
        <v>2</v>
      </c>
      <c r="E78" s="50">
        <f t="shared" si="32"/>
        <v>774.72</v>
      </c>
      <c r="F78" s="50">
        <f t="shared" si="33"/>
        <v>138.06</v>
      </c>
      <c r="G78" s="50">
        <f t="shared" si="34"/>
        <v>278.62</v>
      </c>
      <c r="H78" s="28">
        <f t="shared" si="35"/>
        <v>1191.4000000000001</v>
      </c>
    </row>
    <row r="79" spans="1:8" ht="17.25" customHeight="1" thickBot="1" x14ac:dyDescent="0.35">
      <c r="A79" s="111"/>
      <c r="B79" s="17">
        <v>190434937</v>
      </c>
      <c r="C79" s="16" t="s">
        <v>102</v>
      </c>
      <c r="D79" s="79">
        <v>1</v>
      </c>
      <c r="E79" s="50">
        <f t="shared" si="32"/>
        <v>387.36</v>
      </c>
      <c r="F79" s="50">
        <f t="shared" si="33"/>
        <v>69.03</v>
      </c>
      <c r="G79" s="50">
        <f t="shared" si="34"/>
        <v>139.31</v>
      </c>
      <c r="H79" s="28">
        <f t="shared" si="35"/>
        <v>595.70000000000005</v>
      </c>
    </row>
    <row r="80" spans="1:8" ht="17.25" customHeight="1" thickBot="1" x14ac:dyDescent="0.35">
      <c r="A80" s="111"/>
      <c r="B80" s="17">
        <v>190435081</v>
      </c>
      <c r="C80" s="16" t="s">
        <v>416</v>
      </c>
      <c r="D80" s="79">
        <v>4</v>
      </c>
      <c r="E80" s="50">
        <f t="shared" si="32"/>
        <v>1549.44</v>
      </c>
      <c r="F80" s="50">
        <f t="shared" si="33"/>
        <v>276.12</v>
      </c>
      <c r="G80" s="50">
        <f t="shared" si="34"/>
        <v>557.24</v>
      </c>
      <c r="H80" s="28">
        <f t="shared" si="35"/>
        <v>2382.8000000000002</v>
      </c>
    </row>
    <row r="81" spans="1:8" ht="17.25" customHeight="1" thickBot="1" x14ac:dyDescent="0.35">
      <c r="A81" s="111"/>
      <c r="B81" s="17">
        <v>190436183</v>
      </c>
      <c r="C81" s="16" t="s">
        <v>103</v>
      </c>
      <c r="D81" s="79">
        <v>1</v>
      </c>
      <c r="E81" s="50">
        <f t="shared" si="32"/>
        <v>387.36</v>
      </c>
      <c r="F81" s="50">
        <f t="shared" si="33"/>
        <v>69.03</v>
      </c>
      <c r="G81" s="50">
        <f t="shared" si="34"/>
        <v>139.31</v>
      </c>
      <c r="H81" s="28">
        <f t="shared" si="35"/>
        <v>595.70000000000005</v>
      </c>
    </row>
    <row r="82" spans="1:8" ht="17.25" customHeight="1" thickBot="1" x14ac:dyDescent="0.35">
      <c r="A82" s="111"/>
      <c r="B82" s="17">
        <v>190436379</v>
      </c>
      <c r="C82" s="16" t="s">
        <v>417</v>
      </c>
      <c r="D82" s="79">
        <v>1</v>
      </c>
      <c r="E82" s="50">
        <f t="shared" si="32"/>
        <v>387.36</v>
      </c>
      <c r="F82" s="50">
        <f t="shared" si="33"/>
        <v>69.03</v>
      </c>
      <c r="G82" s="50">
        <f t="shared" si="34"/>
        <v>139.31</v>
      </c>
      <c r="H82" s="28">
        <f t="shared" si="35"/>
        <v>595.70000000000005</v>
      </c>
    </row>
    <row r="83" spans="1:8" ht="17.25" customHeight="1" thickBot="1" x14ac:dyDescent="0.35">
      <c r="A83" s="111"/>
      <c r="B83" s="17">
        <v>190436411</v>
      </c>
      <c r="C83" s="16" t="s">
        <v>104</v>
      </c>
      <c r="D83" s="79">
        <v>3</v>
      </c>
      <c r="E83" s="50">
        <f t="shared" si="32"/>
        <v>1162.08</v>
      </c>
      <c r="F83" s="50">
        <f t="shared" si="33"/>
        <v>207.09</v>
      </c>
      <c r="G83" s="50">
        <f t="shared" si="34"/>
        <v>417.93</v>
      </c>
      <c r="H83" s="28">
        <f t="shared" ref="H83:H87" si="36">SUM(E83:G83)</f>
        <v>1787.1</v>
      </c>
    </row>
    <row r="84" spans="1:8" ht="17.25" customHeight="1" thickBot="1" x14ac:dyDescent="0.35">
      <c r="A84" s="111"/>
      <c r="B84" s="17">
        <v>290420760</v>
      </c>
      <c r="C84" s="16" t="s">
        <v>105</v>
      </c>
      <c r="D84" s="79">
        <v>2</v>
      </c>
      <c r="E84" s="50">
        <f t="shared" si="32"/>
        <v>774.72</v>
      </c>
      <c r="F84" s="50">
        <f t="shared" si="33"/>
        <v>138.06</v>
      </c>
      <c r="G84" s="50">
        <f t="shared" si="34"/>
        <v>278.62</v>
      </c>
      <c r="H84" s="28">
        <f t="shared" si="36"/>
        <v>1191.4000000000001</v>
      </c>
    </row>
    <row r="85" spans="1:8" ht="17.25" customHeight="1" thickBot="1" x14ac:dyDescent="0.35">
      <c r="A85" s="111"/>
      <c r="B85" s="17">
        <v>300044804</v>
      </c>
      <c r="C85" s="16" t="s">
        <v>106</v>
      </c>
      <c r="D85" s="79">
        <v>1</v>
      </c>
      <c r="E85" s="50">
        <f t="shared" si="32"/>
        <v>387.36</v>
      </c>
      <c r="F85" s="50">
        <f t="shared" si="33"/>
        <v>69.03</v>
      </c>
      <c r="G85" s="50">
        <f t="shared" si="34"/>
        <v>139.31</v>
      </c>
      <c r="H85" s="28">
        <f t="shared" si="36"/>
        <v>595.70000000000005</v>
      </c>
    </row>
    <row r="86" spans="1:8" ht="17.25" customHeight="1" thickBot="1" x14ac:dyDescent="0.35">
      <c r="A86" s="111"/>
      <c r="B86" s="17">
        <v>190437328</v>
      </c>
      <c r="C86" s="16" t="s">
        <v>421</v>
      </c>
      <c r="D86" s="97">
        <v>1</v>
      </c>
      <c r="E86" s="50">
        <f t="shared" si="32"/>
        <v>387.36</v>
      </c>
      <c r="F86" s="50">
        <f t="shared" si="33"/>
        <v>69.03</v>
      </c>
      <c r="G86" s="50">
        <f t="shared" si="34"/>
        <v>139.31</v>
      </c>
      <c r="H86" s="28">
        <f t="shared" ref="H86" si="37">SUM(E86:G86)</f>
        <v>595.70000000000005</v>
      </c>
    </row>
    <row r="87" spans="1:8" ht="17.25" customHeight="1" thickBot="1" x14ac:dyDescent="0.35">
      <c r="A87" s="112"/>
      <c r="B87" s="17">
        <v>306136387</v>
      </c>
      <c r="C87" s="16" t="s">
        <v>418</v>
      </c>
      <c r="D87" s="79">
        <v>2</v>
      </c>
      <c r="E87" s="50">
        <f t="shared" si="32"/>
        <v>774.72</v>
      </c>
      <c r="F87" s="50">
        <f t="shared" si="33"/>
        <v>138.06</v>
      </c>
      <c r="G87" s="50">
        <f t="shared" si="34"/>
        <v>278.62</v>
      </c>
      <c r="H87" s="28">
        <f t="shared" si="36"/>
        <v>1191.4000000000001</v>
      </c>
    </row>
    <row r="88" spans="1:8" ht="17.25" customHeight="1" thickBot="1" x14ac:dyDescent="0.35">
      <c r="A88" s="113" t="s">
        <v>107</v>
      </c>
      <c r="B88" s="114"/>
      <c r="C88" s="115"/>
      <c r="D88" s="80">
        <f>SUM(D73:D87)</f>
        <v>24</v>
      </c>
      <c r="E88" s="71">
        <f>SUM(E73:E87)</f>
        <v>9296.64</v>
      </c>
      <c r="F88" s="71">
        <f>SUM(F73:F87)</f>
        <v>1656.7199999999998</v>
      </c>
      <c r="G88" s="71">
        <f>SUM(G73:G87)</f>
        <v>3343.4399999999996</v>
      </c>
      <c r="H88" s="71">
        <f>SUM(H73:H87)</f>
        <v>14296.800000000003</v>
      </c>
    </row>
    <row r="89" spans="1:8" ht="17.25" customHeight="1" thickBot="1" x14ac:dyDescent="0.35">
      <c r="A89" s="16" t="s">
        <v>108</v>
      </c>
      <c r="B89" s="17">
        <v>190041033</v>
      </c>
      <c r="C89" s="16" t="s">
        <v>109</v>
      </c>
      <c r="D89" s="79">
        <v>2</v>
      </c>
      <c r="E89" s="50">
        <f>+$D$274*D89</f>
        <v>774.72</v>
      </c>
      <c r="F89" s="50">
        <f>+$D$275*D89</f>
        <v>138.06</v>
      </c>
      <c r="G89" s="50">
        <f>+$D$276*D89</f>
        <v>278.62</v>
      </c>
      <c r="H89" s="28">
        <f>SUM(E89:G89)</f>
        <v>1191.4000000000001</v>
      </c>
    </row>
    <row r="90" spans="1:8" ht="17.25" customHeight="1" thickBot="1" x14ac:dyDescent="0.35">
      <c r="A90" s="113" t="s">
        <v>110</v>
      </c>
      <c r="B90" s="114"/>
      <c r="C90" s="115"/>
      <c r="D90" s="80">
        <v>2</v>
      </c>
      <c r="E90" s="71">
        <f>SUM(E89)</f>
        <v>774.72</v>
      </c>
      <c r="F90" s="71">
        <f t="shared" ref="F90:H90" si="38">SUM(F89)</f>
        <v>138.06</v>
      </c>
      <c r="G90" s="71">
        <f t="shared" si="38"/>
        <v>278.62</v>
      </c>
      <c r="H90" s="71">
        <f t="shared" si="38"/>
        <v>1191.4000000000001</v>
      </c>
    </row>
    <row r="91" spans="1:8" ht="17.25" customHeight="1" thickBot="1" x14ac:dyDescent="0.35">
      <c r="A91" s="110" t="s">
        <v>111</v>
      </c>
      <c r="B91" s="17">
        <v>190607232</v>
      </c>
      <c r="C91" s="16" t="s">
        <v>112</v>
      </c>
      <c r="D91" s="79">
        <v>1</v>
      </c>
      <c r="E91" s="50">
        <f>+$D$274*D91</f>
        <v>387.36</v>
      </c>
      <c r="F91" s="50">
        <f>+$D$275*D91</f>
        <v>69.03</v>
      </c>
      <c r="G91" s="50">
        <f>+$D$276*D91</f>
        <v>139.31</v>
      </c>
      <c r="H91" s="28">
        <f t="shared" ref="H91:H94" si="39">SUM(E91:G91)</f>
        <v>595.70000000000005</v>
      </c>
    </row>
    <row r="92" spans="1:8" ht="17.25" customHeight="1" thickBot="1" x14ac:dyDescent="0.35">
      <c r="A92" s="111"/>
      <c r="B92" s="17">
        <v>190608487</v>
      </c>
      <c r="C92" s="16" t="s">
        <v>113</v>
      </c>
      <c r="D92" s="79">
        <v>1</v>
      </c>
      <c r="E92" s="50">
        <f>+$D$274*D92</f>
        <v>387.36</v>
      </c>
      <c r="F92" s="50">
        <f>+$D$275*D92</f>
        <v>69.03</v>
      </c>
      <c r="G92" s="50">
        <f>+$D$276*D92</f>
        <v>139.31</v>
      </c>
      <c r="H92" s="28">
        <f t="shared" si="39"/>
        <v>595.70000000000005</v>
      </c>
    </row>
    <row r="93" spans="1:8" ht="17.25" customHeight="1" thickBot="1" x14ac:dyDescent="0.35">
      <c r="A93" s="111"/>
      <c r="B93" s="17">
        <v>190609240</v>
      </c>
      <c r="C93" s="16" t="s">
        <v>114</v>
      </c>
      <c r="D93" s="79">
        <v>1</v>
      </c>
      <c r="E93" s="50">
        <f>+$D$274*D93</f>
        <v>387.36</v>
      </c>
      <c r="F93" s="50">
        <f>+$D$275*D93</f>
        <v>69.03</v>
      </c>
      <c r="G93" s="50">
        <f>+$D$276*D93</f>
        <v>139.31</v>
      </c>
      <c r="H93" s="28">
        <f t="shared" si="39"/>
        <v>595.70000000000005</v>
      </c>
    </row>
    <row r="94" spans="1:8" ht="17.25" customHeight="1" thickBot="1" x14ac:dyDescent="0.35">
      <c r="A94" s="112"/>
      <c r="B94" s="17">
        <v>190609436</v>
      </c>
      <c r="C94" s="16" t="s">
        <v>115</v>
      </c>
      <c r="D94" s="79">
        <v>2</v>
      </c>
      <c r="E94" s="50">
        <f>+$D$274*D94</f>
        <v>774.72</v>
      </c>
      <c r="F94" s="50">
        <f>+$D$275*D94</f>
        <v>138.06</v>
      </c>
      <c r="G94" s="50">
        <f>+$D$276*D94</f>
        <v>278.62</v>
      </c>
      <c r="H94" s="28">
        <f t="shared" si="39"/>
        <v>1191.4000000000001</v>
      </c>
    </row>
    <row r="95" spans="1:8" ht="17.25" customHeight="1" thickBot="1" x14ac:dyDescent="0.35">
      <c r="A95" s="113" t="s">
        <v>116</v>
      </c>
      <c r="B95" s="114"/>
      <c r="C95" s="115"/>
      <c r="D95" s="80">
        <v>5</v>
      </c>
      <c r="E95" s="71">
        <f>SUM(E91:E94)</f>
        <v>1936.8</v>
      </c>
      <c r="F95" s="71">
        <f t="shared" ref="F95:H95" si="40">SUM(F91:F94)</f>
        <v>345.15</v>
      </c>
      <c r="G95" s="71">
        <f t="shared" si="40"/>
        <v>696.55</v>
      </c>
      <c r="H95" s="71">
        <f t="shared" si="40"/>
        <v>2978.5</v>
      </c>
    </row>
    <row r="96" spans="1:8" ht="17.25" customHeight="1" thickBot="1" x14ac:dyDescent="0.35">
      <c r="A96" s="16" t="s">
        <v>117</v>
      </c>
      <c r="B96" s="17">
        <v>290379840</v>
      </c>
      <c r="C96" s="16" t="s">
        <v>118</v>
      </c>
      <c r="D96" s="79">
        <v>1</v>
      </c>
      <c r="E96" s="50">
        <f>+$D$274*D96</f>
        <v>387.36</v>
      </c>
      <c r="F96" s="50">
        <f>+$D$275*D96</f>
        <v>69.03</v>
      </c>
      <c r="G96" s="50">
        <f>+$D$276*D96</f>
        <v>139.31</v>
      </c>
      <c r="H96" s="28">
        <f>SUM(E96:G96)</f>
        <v>595.70000000000005</v>
      </c>
    </row>
    <row r="97" spans="1:8" ht="17.25" customHeight="1" thickBot="1" x14ac:dyDescent="0.35">
      <c r="A97" s="113" t="s">
        <v>119</v>
      </c>
      <c r="B97" s="114"/>
      <c r="C97" s="115"/>
      <c r="D97" s="80">
        <v>1</v>
      </c>
      <c r="E97" s="71">
        <f>SUM(E96)</f>
        <v>387.36</v>
      </c>
      <c r="F97" s="71">
        <f t="shared" ref="F97:H97" si="41">SUM(F96)</f>
        <v>69.03</v>
      </c>
      <c r="G97" s="71">
        <f t="shared" si="41"/>
        <v>139.31</v>
      </c>
      <c r="H97" s="71">
        <f t="shared" si="41"/>
        <v>595.70000000000005</v>
      </c>
    </row>
    <row r="98" spans="1:8" ht="17.25" customHeight="1" thickBot="1" x14ac:dyDescent="0.35">
      <c r="A98" s="110" t="s">
        <v>120</v>
      </c>
      <c r="B98" s="17">
        <v>191231719</v>
      </c>
      <c r="C98" s="16" t="s">
        <v>121</v>
      </c>
      <c r="D98" s="79">
        <v>1</v>
      </c>
      <c r="E98" s="50">
        <f>+$D$274*D98</f>
        <v>387.36</v>
      </c>
      <c r="F98" s="50">
        <f>+$D$275*D98</f>
        <v>69.03</v>
      </c>
      <c r="G98" s="50">
        <f>+$D$276*D98</f>
        <v>139.31</v>
      </c>
      <c r="H98" s="28">
        <f t="shared" ref="H98:H99" si="42">SUM(E98:G98)</f>
        <v>595.70000000000005</v>
      </c>
    </row>
    <row r="99" spans="1:8" ht="17.25" customHeight="1" thickBot="1" x14ac:dyDescent="0.35">
      <c r="A99" s="112"/>
      <c r="B99" s="17">
        <v>191231861</v>
      </c>
      <c r="C99" s="16" t="s">
        <v>122</v>
      </c>
      <c r="D99" s="79">
        <v>1</v>
      </c>
      <c r="E99" s="50">
        <f>+$D$274*D99</f>
        <v>387.36</v>
      </c>
      <c r="F99" s="50">
        <f>+$D$275*D99</f>
        <v>69.03</v>
      </c>
      <c r="G99" s="50">
        <f>+$D$276*D99</f>
        <v>139.31</v>
      </c>
      <c r="H99" s="28">
        <f t="shared" si="42"/>
        <v>595.70000000000005</v>
      </c>
    </row>
    <row r="100" spans="1:8" ht="17.25" customHeight="1" thickBot="1" x14ac:dyDescent="0.35">
      <c r="A100" s="113" t="s">
        <v>123</v>
      </c>
      <c r="B100" s="114"/>
      <c r="C100" s="115"/>
      <c r="D100" s="80">
        <v>2</v>
      </c>
      <c r="E100" s="71">
        <f>SUM(E98:E99)</f>
        <v>774.72</v>
      </c>
      <c r="F100" s="71">
        <f t="shared" ref="F100:H100" si="43">SUM(F98:F99)</f>
        <v>138.06</v>
      </c>
      <c r="G100" s="71">
        <f t="shared" si="43"/>
        <v>278.62</v>
      </c>
      <c r="H100" s="71">
        <f t="shared" si="43"/>
        <v>1191.4000000000001</v>
      </c>
    </row>
    <row r="101" spans="1:8" ht="17.25" customHeight="1" thickBot="1" x14ac:dyDescent="0.35">
      <c r="A101" s="110" t="s">
        <v>124</v>
      </c>
      <c r="B101" s="17">
        <v>190697888</v>
      </c>
      <c r="C101" s="16" t="s">
        <v>125</v>
      </c>
      <c r="D101" s="79">
        <v>3</v>
      </c>
      <c r="E101" s="50">
        <f>+$D$274*D101</f>
        <v>1162.08</v>
      </c>
      <c r="F101" s="50">
        <f>+$D$275*D101</f>
        <v>207.09</v>
      </c>
      <c r="G101" s="50">
        <f>+$D$276*D101</f>
        <v>417.93</v>
      </c>
      <c r="H101" s="28">
        <f t="shared" ref="H101:H102" si="44">SUM(E101:G101)</f>
        <v>1787.1</v>
      </c>
    </row>
    <row r="102" spans="1:8" ht="17.25" customHeight="1" thickBot="1" x14ac:dyDescent="0.35">
      <c r="A102" s="112"/>
      <c r="B102" s="17">
        <v>290687770</v>
      </c>
      <c r="C102" s="16" t="s">
        <v>126</v>
      </c>
      <c r="D102" s="79">
        <v>9</v>
      </c>
      <c r="E102" s="50">
        <f>+$D$274*D102</f>
        <v>3486.2400000000002</v>
      </c>
      <c r="F102" s="50">
        <f>+$D$275*D102</f>
        <v>621.27</v>
      </c>
      <c r="G102" s="50">
        <f>+$D$276*D102</f>
        <v>1253.79</v>
      </c>
      <c r="H102" s="28">
        <f t="shared" si="44"/>
        <v>5361.3</v>
      </c>
    </row>
    <row r="103" spans="1:8" ht="17.25" customHeight="1" thickBot="1" x14ac:dyDescent="0.35">
      <c r="A103" s="113" t="s">
        <v>127</v>
      </c>
      <c r="B103" s="114"/>
      <c r="C103" s="115"/>
      <c r="D103" s="80">
        <v>12</v>
      </c>
      <c r="E103" s="71">
        <f>SUM(E101:E102)</f>
        <v>4648.32</v>
      </c>
      <c r="F103" s="71">
        <f t="shared" ref="F103:H103" si="45">SUM(F101:F102)</f>
        <v>828.36</v>
      </c>
      <c r="G103" s="71">
        <f t="shared" si="45"/>
        <v>1671.72</v>
      </c>
      <c r="H103" s="71">
        <f t="shared" si="45"/>
        <v>7148.4</v>
      </c>
    </row>
    <row r="104" spans="1:8" ht="17.25" customHeight="1" thickBot="1" x14ac:dyDescent="0.35">
      <c r="A104" s="16" t="s">
        <v>128</v>
      </c>
      <c r="B104" s="17">
        <v>190273996</v>
      </c>
      <c r="C104" s="16" t="s">
        <v>129</v>
      </c>
      <c r="D104" s="79">
        <v>1</v>
      </c>
      <c r="E104" s="50">
        <f>+$D$274*D104</f>
        <v>387.36</v>
      </c>
      <c r="F104" s="50">
        <f>+$D$275*D104</f>
        <v>69.03</v>
      </c>
      <c r="G104" s="50">
        <f>+$D$276*D104</f>
        <v>139.31</v>
      </c>
      <c r="H104" s="28">
        <f>SUM(E104:G104)</f>
        <v>595.70000000000005</v>
      </c>
    </row>
    <row r="105" spans="1:8" ht="17.25" customHeight="1" thickBot="1" x14ac:dyDescent="0.35">
      <c r="A105" s="113" t="s">
        <v>130</v>
      </c>
      <c r="B105" s="114"/>
      <c r="C105" s="115"/>
      <c r="D105" s="80">
        <v>1</v>
      </c>
      <c r="E105" s="71">
        <f>SUM(E104)</f>
        <v>387.36</v>
      </c>
      <c r="F105" s="71">
        <f t="shared" ref="F105:H105" si="46">SUM(F104)</f>
        <v>69.03</v>
      </c>
      <c r="G105" s="71">
        <f t="shared" si="46"/>
        <v>139.31</v>
      </c>
      <c r="H105" s="71">
        <f t="shared" si="46"/>
        <v>595.70000000000005</v>
      </c>
    </row>
    <row r="106" spans="1:8" ht="17.25" customHeight="1" thickBot="1" x14ac:dyDescent="0.35">
      <c r="A106" s="110" t="s">
        <v>131</v>
      </c>
      <c r="B106" s="17">
        <v>190375061</v>
      </c>
      <c r="C106" s="16" t="s">
        <v>132</v>
      </c>
      <c r="D106" s="79">
        <v>2</v>
      </c>
      <c r="E106" s="50">
        <f t="shared" ref="E106:E115" si="47">+$D$274*D106</f>
        <v>774.72</v>
      </c>
      <c r="F106" s="50">
        <f t="shared" ref="F106:F115" si="48">+$D$275*D106</f>
        <v>138.06</v>
      </c>
      <c r="G106" s="50">
        <f t="shared" ref="G106:G115" si="49">+$D$276*D106</f>
        <v>278.62</v>
      </c>
      <c r="H106" s="28">
        <f t="shared" ref="H106:H115" si="50">SUM(E106:G106)</f>
        <v>1191.4000000000001</v>
      </c>
    </row>
    <row r="107" spans="1:8" ht="17.25" customHeight="1" thickBot="1" x14ac:dyDescent="0.35">
      <c r="A107" s="111"/>
      <c r="B107" s="17">
        <v>190375595</v>
      </c>
      <c r="C107" s="16" t="s">
        <v>133</v>
      </c>
      <c r="D107" s="79">
        <v>3</v>
      </c>
      <c r="E107" s="50">
        <f t="shared" si="47"/>
        <v>1162.08</v>
      </c>
      <c r="F107" s="50">
        <f t="shared" si="48"/>
        <v>207.09</v>
      </c>
      <c r="G107" s="50">
        <f t="shared" si="49"/>
        <v>417.93</v>
      </c>
      <c r="H107" s="28">
        <f t="shared" si="50"/>
        <v>1787.1</v>
      </c>
    </row>
    <row r="108" spans="1:8" ht="17.25" customHeight="1" thickBot="1" x14ac:dyDescent="0.35">
      <c r="A108" s="111"/>
      <c r="B108" s="17">
        <v>190377799</v>
      </c>
      <c r="C108" s="16" t="s">
        <v>134</v>
      </c>
      <c r="D108" s="79">
        <v>4</v>
      </c>
      <c r="E108" s="50">
        <f t="shared" si="47"/>
        <v>1549.44</v>
      </c>
      <c r="F108" s="50">
        <f t="shared" si="48"/>
        <v>276.12</v>
      </c>
      <c r="G108" s="50">
        <f t="shared" si="49"/>
        <v>557.24</v>
      </c>
      <c r="H108" s="28">
        <f t="shared" si="50"/>
        <v>2382.8000000000002</v>
      </c>
    </row>
    <row r="109" spans="1:8" ht="17.25" customHeight="1" thickBot="1" x14ac:dyDescent="0.35">
      <c r="A109" s="111"/>
      <c r="B109" s="17">
        <v>190413238</v>
      </c>
      <c r="C109" s="16" t="s">
        <v>135</v>
      </c>
      <c r="D109" s="79">
        <v>1</v>
      </c>
      <c r="E109" s="50">
        <f t="shared" si="47"/>
        <v>387.36</v>
      </c>
      <c r="F109" s="50">
        <f t="shared" si="48"/>
        <v>69.03</v>
      </c>
      <c r="G109" s="50">
        <f t="shared" si="49"/>
        <v>139.31</v>
      </c>
      <c r="H109" s="28">
        <f t="shared" si="50"/>
        <v>595.70000000000005</v>
      </c>
    </row>
    <row r="110" spans="1:8" ht="17.25" customHeight="1" thickBot="1" x14ac:dyDescent="0.35">
      <c r="A110" s="111"/>
      <c r="B110" s="17">
        <v>190413761</v>
      </c>
      <c r="C110" s="16" t="s">
        <v>136</v>
      </c>
      <c r="D110" s="79">
        <v>1</v>
      </c>
      <c r="E110" s="50">
        <f t="shared" si="47"/>
        <v>387.36</v>
      </c>
      <c r="F110" s="50">
        <f t="shared" si="48"/>
        <v>69.03</v>
      </c>
      <c r="G110" s="50">
        <f t="shared" si="49"/>
        <v>139.31</v>
      </c>
      <c r="H110" s="28">
        <f t="shared" si="50"/>
        <v>595.70000000000005</v>
      </c>
    </row>
    <row r="111" spans="1:8" ht="17.25" customHeight="1" thickBot="1" x14ac:dyDescent="0.35">
      <c r="A111" s="111"/>
      <c r="B111" s="17">
        <v>190416490</v>
      </c>
      <c r="C111" s="16" t="s">
        <v>137</v>
      </c>
      <c r="D111" s="79">
        <v>1</v>
      </c>
      <c r="E111" s="50">
        <f t="shared" si="47"/>
        <v>387.36</v>
      </c>
      <c r="F111" s="50">
        <f t="shared" si="48"/>
        <v>69.03</v>
      </c>
      <c r="G111" s="50">
        <f t="shared" si="49"/>
        <v>139.31</v>
      </c>
      <c r="H111" s="28">
        <f t="shared" si="50"/>
        <v>595.70000000000005</v>
      </c>
    </row>
    <row r="112" spans="1:8" ht="17.25" customHeight="1" thickBot="1" x14ac:dyDescent="0.35">
      <c r="A112" s="111"/>
      <c r="B112" s="17">
        <v>190416871</v>
      </c>
      <c r="C112" s="16" t="s">
        <v>138</v>
      </c>
      <c r="D112" s="79">
        <v>1</v>
      </c>
      <c r="E112" s="50">
        <f t="shared" si="47"/>
        <v>387.36</v>
      </c>
      <c r="F112" s="50">
        <f t="shared" si="48"/>
        <v>69.03</v>
      </c>
      <c r="G112" s="50">
        <f t="shared" si="49"/>
        <v>139.31</v>
      </c>
      <c r="H112" s="28">
        <f t="shared" si="50"/>
        <v>595.70000000000005</v>
      </c>
    </row>
    <row r="113" spans="1:8" ht="17.25" customHeight="1" thickBot="1" x14ac:dyDescent="0.35">
      <c r="A113" s="111"/>
      <c r="B113" s="17">
        <v>190418018</v>
      </c>
      <c r="C113" s="16" t="s">
        <v>139</v>
      </c>
      <c r="D113" s="79">
        <v>1</v>
      </c>
      <c r="E113" s="50">
        <f t="shared" si="47"/>
        <v>387.36</v>
      </c>
      <c r="F113" s="50">
        <f t="shared" si="48"/>
        <v>69.03</v>
      </c>
      <c r="G113" s="50">
        <f t="shared" si="49"/>
        <v>139.31</v>
      </c>
      <c r="H113" s="28">
        <f t="shared" si="50"/>
        <v>595.70000000000005</v>
      </c>
    </row>
    <row r="114" spans="1:8" ht="17.25" customHeight="1" thickBot="1" x14ac:dyDescent="0.35">
      <c r="A114" s="111"/>
      <c r="B114" s="17">
        <v>190418356</v>
      </c>
      <c r="C114" s="16" t="s">
        <v>140</v>
      </c>
      <c r="D114" s="79">
        <v>2</v>
      </c>
      <c r="E114" s="50">
        <f t="shared" si="47"/>
        <v>774.72</v>
      </c>
      <c r="F114" s="50">
        <f t="shared" si="48"/>
        <v>138.06</v>
      </c>
      <c r="G114" s="50">
        <f t="shared" si="49"/>
        <v>278.62</v>
      </c>
      <c r="H114" s="28">
        <f t="shared" si="50"/>
        <v>1191.4000000000001</v>
      </c>
    </row>
    <row r="115" spans="1:8" ht="17.25" customHeight="1" thickBot="1" x14ac:dyDescent="0.35">
      <c r="A115" s="112"/>
      <c r="B115" s="17">
        <v>290377070</v>
      </c>
      <c r="C115" s="16" t="s">
        <v>141</v>
      </c>
      <c r="D115" s="79">
        <v>1</v>
      </c>
      <c r="E115" s="50">
        <f t="shared" si="47"/>
        <v>387.36</v>
      </c>
      <c r="F115" s="50">
        <f t="shared" si="48"/>
        <v>69.03</v>
      </c>
      <c r="G115" s="50">
        <f t="shared" si="49"/>
        <v>139.31</v>
      </c>
      <c r="H115" s="28">
        <f t="shared" si="50"/>
        <v>595.70000000000005</v>
      </c>
    </row>
    <row r="116" spans="1:8" ht="17.25" customHeight="1" thickBot="1" x14ac:dyDescent="0.35">
      <c r="A116" s="113" t="s">
        <v>142</v>
      </c>
      <c r="B116" s="114"/>
      <c r="C116" s="115"/>
      <c r="D116" s="80">
        <v>17</v>
      </c>
      <c r="E116" s="71">
        <f>SUM(E106:E115)</f>
        <v>6585.119999999999</v>
      </c>
      <c r="F116" s="71">
        <f t="shared" ref="F116:H116" si="51">SUM(F106:F115)</f>
        <v>1173.5099999999998</v>
      </c>
      <c r="G116" s="71">
        <f t="shared" si="51"/>
        <v>2368.2699999999995</v>
      </c>
      <c r="H116" s="71">
        <f t="shared" si="51"/>
        <v>10126.9</v>
      </c>
    </row>
    <row r="117" spans="1:8" ht="17.25" customHeight="1" thickBot="1" x14ac:dyDescent="0.35">
      <c r="A117" s="110" t="s">
        <v>143</v>
      </c>
      <c r="B117" s="17">
        <v>190389043</v>
      </c>
      <c r="C117" s="16" t="s">
        <v>144</v>
      </c>
      <c r="D117" s="79">
        <v>2</v>
      </c>
      <c r="E117" s="50">
        <f t="shared" ref="E117:E122" si="52">+$D$274*D117</f>
        <v>774.72</v>
      </c>
      <c r="F117" s="50">
        <f t="shared" ref="F117:F122" si="53">+$D$275*D117</f>
        <v>138.06</v>
      </c>
      <c r="G117" s="50">
        <f t="shared" ref="G117:G122" si="54">+$D$276*D117</f>
        <v>278.62</v>
      </c>
      <c r="H117" s="28">
        <f t="shared" ref="H117:H122" si="55">SUM(E117:G117)</f>
        <v>1191.4000000000001</v>
      </c>
    </row>
    <row r="118" spans="1:8" ht="17.25" customHeight="1" thickBot="1" x14ac:dyDescent="0.35">
      <c r="A118" s="111"/>
      <c r="B118" s="17">
        <v>190389381</v>
      </c>
      <c r="C118" s="16" t="s">
        <v>145</v>
      </c>
      <c r="D118" s="79">
        <v>11</v>
      </c>
      <c r="E118" s="50">
        <f t="shared" si="52"/>
        <v>4260.96</v>
      </c>
      <c r="F118" s="50">
        <f t="shared" si="53"/>
        <v>759.33</v>
      </c>
      <c r="G118" s="50">
        <f t="shared" si="54"/>
        <v>1532.41</v>
      </c>
      <c r="H118" s="28">
        <f t="shared" si="55"/>
        <v>6552.7</v>
      </c>
    </row>
    <row r="119" spans="1:8" ht="17.25" customHeight="1" thickBot="1" x14ac:dyDescent="0.35">
      <c r="A119" s="111"/>
      <c r="B119" s="17">
        <v>190390355</v>
      </c>
      <c r="C119" s="16" t="s">
        <v>146</v>
      </c>
      <c r="D119" s="79">
        <v>7</v>
      </c>
      <c r="E119" s="50">
        <f t="shared" si="52"/>
        <v>2711.52</v>
      </c>
      <c r="F119" s="50">
        <f t="shared" si="53"/>
        <v>483.21000000000004</v>
      </c>
      <c r="G119" s="50">
        <f t="shared" si="54"/>
        <v>975.17000000000007</v>
      </c>
      <c r="H119" s="28">
        <f t="shared" si="55"/>
        <v>4169.8999999999996</v>
      </c>
    </row>
    <row r="120" spans="1:8" ht="17.25" customHeight="1" thickBot="1" x14ac:dyDescent="0.35">
      <c r="A120" s="111"/>
      <c r="B120" s="17">
        <v>190398245</v>
      </c>
      <c r="C120" s="16" t="s">
        <v>147</v>
      </c>
      <c r="D120" s="79">
        <v>3</v>
      </c>
      <c r="E120" s="50">
        <f t="shared" si="52"/>
        <v>1162.08</v>
      </c>
      <c r="F120" s="50">
        <f t="shared" si="53"/>
        <v>207.09</v>
      </c>
      <c r="G120" s="50">
        <f t="shared" si="54"/>
        <v>417.93</v>
      </c>
      <c r="H120" s="28">
        <f t="shared" si="55"/>
        <v>1787.1</v>
      </c>
    </row>
    <row r="121" spans="1:8" ht="17.25" customHeight="1" thickBot="1" x14ac:dyDescent="0.35">
      <c r="A121" s="111"/>
      <c r="B121" s="17">
        <v>190398430</v>
      </c>
      <c r="C121" s="16" t="s">
        <v>148</v>
      </c>
      <c r="D121" s="79">
        <v>4</v>
      </c>
      <c r="E121" s="50">
        <f t="shared" si="52"/>
        <v>1549.44</v>
      </c>
      <c r="F121" s="50">
        <f t="shared" si="53"/>
        <v>276.12</v>
      </c>
      <c r="G121" s="50">
        <f t="shared" si="54"/>
        <v>557.24</v>
      </c>
      <c r="H121" s="28">
        <f t="shared" si="55"/>
        <v>2382.8000000000002</v>
      </c>
    </row>
    <row r="122" spans="1:8" ht="17.25" customHeight="1" thickBot="1" x14ac:dyDescent="0.35">
      <c r="A122" s="112"/>
      <c r="B122" s="17">
        <v>190400881</v>
      </c>
      <c r="C122" s="16" t="s">
        <v>149</v>
      </c>
      <c r="D122" s="79">
        <v>1</v>
      </c>
      <c r="E122" s="50">
        <f t="shared" si="52"/>
        <v>387.36</v>
      </c>
      <c r="F122" s="50">
        <f t="shared" si="53"/>
        <v>69.03</v>
      </c>
      <c r="G122" s="50">
        <f t="shared" si="54"/>
        <v>139.31</v>
      </c>
      <c r="H122" s="28">
        <f t="shared" si="55"/>
        <v>595.70000000000005</v>
      </c>
    </row>
    <row r="123" spans="1:8" ht="17.25" customHeight="1" thickBot="1" x14ac:dyDescent="0.35">
      <c r="A123" s="113" t="s">
        <v>150</v>
      </c>
      <c r="B123" s="114"/>
      <c r="C123" s="115"/>
      <c r="D123" s="80">
        <v>28</v>
      </c>
      <c r="E123" s="71">
        <f>SUM(E117:E122)</f>
        <v>10846.080000000002</v>
      </c>
      <c r="F123" s="71">
        <f t="shared" ref="F123:H123" si="56">SUM(F117:F122)</f>
        <v>1932.84</v>
      </c>
      <c r="G123" s="71">
        <f t="shared" si="56"/>
        <v>3900.68</v>
      </c>
      <c r="H123" s="71">
        <f t="shared" si="56"/>
        <v>16679.600000000002</v>
      </c>
    </row>
    <row r="124" spans="1:8" ht="17.25" customHeight="1" thickBot="1" x14ac:dyDescent="0.35">
      <c r="A124" s="110" t="s">
        <v>151</v>
      </c>
      <c r="B124" s="17">
        <v>190615485</v>
      </c>
      <c r="C124" s="16" t="s">
        <v>152</v>
      </c>
      <c r="D124" s="79">
        <v>2</v>
      </c>
      <c r="E124" s="50">
        <f t="shared" ref="E124:E130" si="57">+$D$274*D124</f>
        <v>774.72</v>
      </c>
      <c r="F124" s="50">
        <f t="shared" ref="F124:F130" si="58">+$D$275*D124</f>
        <v>138.06</v>
      </c>
      <c r="G124" s="50">
        <f t="shared" ref="G124:G130" si="59">+$D$276*D124</f>
        <v>278.62</v>
      </c>
      <c r="H124" s="28">
        <f t="shared" ref="H124:H130" si="60">SUM(E124:G124)</f>
        <v>1191.4000000000001</v>
      </c>
    </row>
    <row r="125" spans="1:8" ht="17.25" customHeight="1" thickBot="1" x14ac:dyDescent="0.35">
      <c r="A125" s="111"/>
      <c r="B125" s="17">
        <v>190615670</v>
      </c>
      <c r="C125" s="16" t="s">
        <v>153</v>
      </c>
      <c r="D125" s="79">
        <v>1</v>
      </c>
      <c r="E125" s="50">
        <f t="shared" si="57"/>
        <v>387.36</v>
      </c>
      <c r="F125" s="50">
        <f t="shared" si="58"/>
        <v>69.03</v>
      </c>
      <c r="G125" s="50">
        <f t="shared" si="59"/>
        <v>139.31</v>
      </c>
      <c r="H125" s="28">
        <f t="shared" si="60"/>
        <v>595.70000000000005</v>
      </c>
    </row>
    <row r="126" spans="1:8" ht="17.25" customHeight="1" thickBot="1" x14ac:dyDescent="0.35">
      <c r="A126" s="111"/>
      <c r="B126" s="17">
        <v>190616053</v>
      </c>
      <c r="C126" s="16" t="s">
        <v>154</v>
      </c>
      <c r="D126" s="79">
        <v>3</v>
      </c>
      <c r="E126" s="50">
        <f t="shared" si="57"/>
        <v>1162.08</v>
      </c>
      <c r="F126" s="50">
        <f t="shared" si="58"/>
        <v>207.09</v>
      </c>
      <c r="G126" s="50">
        <f t="shared" si="59"/>
        <v>417.93</v>
      </c>
      <c r="H126" s="28">
        <f t="shared" si="60"/>
        <v>1787.1</v>
      </c>
    </row>
    <row r="127" spans="1:8" ht="17.25" customHeight="1" thickBot="1" x14ac:dyDescent="0.35">
      <c r="A127" s="111"/>
      <c r="B127" s="17">
        <v>190617874</v>
      </c>
      <c r="C127" s="16" t="s">
        <v>155</v>
      </c>
      <c r="D127" s="79">
        <v>1</v>
      </c>
      <c r="E127" s="50">
        <f t="shared" si="57"/>
        <v>387.36</v>
      </c>
      <c r="F127" s="50">
        <f t="shared" si="58"/>
        <v>69.03</v>
      </c>
      <c r="G127" s="50">
        <f t="shared" si="59"/>
        <v>139.31</v>
      </c>
      <c r="H127" s="28">
        <f t="shared" si="60"/>
        <v>595.70000000000005</v>
      </c>
    </row>
    <row r="128" spans="1:8" ht="17.25" customHeight="1" thickBot="1" x14ac:dyDescent="0.35">
      <c r="A128" s="111"/>
      <c r="B128" s="17">
        <v>190622864</v>
      </c>
      <c r="C128" s="16" t="s">
        <v>156</v>
      </c>
      <c r="D128" s="79">
        <v>3</v>
      </c>
      <c r="E128" s="50">
        <f t="shared" si="57"/>
        <v>1162.08</v>
      </c>
      <c r="F128" s="50">
        <f t="shared" si="58"/>
        <v>207.09</v>
      </c>
      <c r="G128" s="50">
        <f t="shared" si="59"/>
        <v>417.93</v>
      </c>
      <c r="H128" s="28">
        <f t="shared" si="60"/>
        <v>1787.1</v>
      </c>
    </row>
    <row r="129" spans="1:8" ht="17.25" customHeight="1" thickBot="1" x14ac:dyDescent="0.35">
      <c r="A129" s="111"/>
      <c r="B129" s="17">
        <v>290614950</v>
      </c>
      <c r="C129" s="16" t="s">
        <v>157</v>
      </c>
      <c r="D129" s="79">
        <v>4</v>
      </c>
      <c r="E129" s="50">
        <f t="shared" si="57"/>
        <v>1549.44</v>
      </c>
      <c r="F129" s="50">
        <f t="shared" si="58"/>
        <v>276.12</v>
      </c>
      <c r="G129" s="50">
        <f t="shared" si="59"/>
        <v>557.24</v>
      </c>
      <c r="H129" s="28">
        <f t="shared" si="60"/>
        <v>2382.8000000000002</v>
      </c>
    </row>
    <row r="130" spans="1:8" ht="17.25" customHeight="1" thickBot="1" x14ac:dyDescent="0.35">
      <c r="A130" s="112"/>
      <c r="B130" s="17">
        <v>290623390</v>
      </c>
      <c r="C130" s="16" t="s">
        <v>158</v>
      </c>
      <c r="D130" s="79">
        <v>9</v>
      </c>
      <c r="E130" s="50">
        <f t="shared" si="57"/>
        <v>3486.2400000000002</v>
      </c>
      <c r="F130" s="50">
        <f t="shared" si="58"/>
        <v>621.27</v>
      </c>
      <c r="G130" s="50">
        <f t="shared" si="59"/>
        <v>1253.79</v>
      </c>
      <c r="H130" s="28">
        <f t="shared" si="60"/>
        <v>5361.3</v>
      </c>
    </row>
    <row r="131" spans="1:8" ht="17.25" customHeight="1" thickBot="1" x14ac:dyDescent="0.35">
      <c r="A131" s="113" t="s">
        <v>159</v>
      </c>
      <c r="B131" s="114"/>
      <c r="C131" s="115"/>
      <c r="D131" s="80">
        <v>23</v>
      </c>
      <c r="E131" s="71">
        <f>SUM(E124:E130)</f>
        <v>8909.2800000000007</v>
      </c>
      <c r="F131" s="71">
        <f t="shared" ref="F131:H131" si="61">SUM(F124:F130)</f>
        <v>1587.69</v>
      </c>
      <c r="G131" s="71">
        <f t="shared" si="61"/>
        <v>3204.13</v>
      </c>
      <c r="H131" s="71">
        <f t="shared" si="61"/>
        <v>13701.099999999999</v>
      </c>
    </row>
    <row r="132" spans="1:8" ht="17.25" customHeight="1" thickBot="1" x14ac:dyDescent="0.35">
      <c r="A132" s="16" t="s">
        <v>160</v>
      </c>
      <c r="B132" s="17">
        <v>191130983</v>
      </c>
      <c r="C132" s="16" t="s">
        <v>161</v>
      </c>
      <c r="D132" s="79">
        <v>1</v>
      </c>
      <c r="E132" s="50">
        <f>+$D$274*D132</f>
        <v>387.36</v>
      </c>
      <c r="F132" s="50">
        <f>+$D$275*D132</f>
        <v>69.03</v>
      </c>
      <c r="G132" s="50">
        <f>+$D$276*D132</f>
        <v>139.31</v>
      </c>
      <c r="H132" s="28">
        <f>SUM(E132:G132)</f>
        <v>595.70000000000005</v>
      </c>
    </row>
    <row r="133" spans="1:8" ht="17.25" customHeight="1" thickBot="1" x14ac:dyDescent="0.35">
      <c r="A133" s="113" t="s">
        <v>162</v>
      </c>
      <c r="B133" s="114"/>
      <c r="C133" s="115"/>
      <c r="D133" s="80">
        <v>1</v>
      </c>
      <c r="E133" s="71">
        <f>SUM(E132)</f>
        <v>387.36</v>
      </c>
      <c r="F133" s="71">
        <f t="shared" ref="F133:H133" si="62">SUM(F132)</f>
        <v>69.03</v>
      </c>
      <c r="G133" s="71">
        <f t="shared" si="62"/>
        <v>139.31</v>
      </c>
      <c r="H133" s="71">
        <f t="shared" si="62"/>
        <v>595.70000000000005</v>
      </c>
    </row>
    <row r="134" spans="1:8" ht="17.25" customHeight="1" thickBot="1" x14ac:dyDescent="0.35">
      <c r="A134" s="110" t="s">
        <v>163</v>
      </c>
      <c r="B134" s="17">
        <v>190212573</v>
      </c>
      <c r="C134" s="16" t="s">
        <v>164</v>
      </c>
      <c r="D134" s="79">
        <v>1</v>
      </c>
      <c r="E134" s="50">
        <f>+$D$274*D134</f>
        <v>387.36</v>
      </c>
      <c r="F134" s="50">
        <f>+$D$275*D134</f>
        <v>69.03</v>
      </c>
      <c r="G134" s="50">
        <f>+$D$276*D134</f>
        <v>139.31</v>
      </c>
      <c r="H134" s="28">
        <f t="shared" ref="H134:H138" si="63">SUM(E134:G134)</f>
        <v>595.70000000000005</v>
      </c>
    </row>
    <row r="135" spans="1:8" ht="17.25" customHeight="1" thickBot="1" x14ac:dyDescent="0.35">
      <c r="A135" s="111"/>
      <c r="B135" s="17">
        <v>290213480</v>
      </c>
      <c r="C135" s="16" t="s">
        <v>165</v>
      </c>
      <c r="D135" s="79">
        <v>1</v>
      </c>
      <c r="E135" s="50">
        <f>+$D$274*D135</f>
        <v>387.36</v>
      </c>
      <c r="F135" s="50">
        <f>+$D$275*D135</f>
        <v>69.03</v>
      </c>
      <c r="G135" s="50">
        <f>+$D$276*D135</f>
        <v>139.31</v>
      </c>
      <c r="H135" s="28">
        <f t="shared" si="63"/>
        <v>595.70000000000005</v>
      </c>
    </row>
    <row r="136" spans="1:8" ht="17.25" customHeight="1" thickBot="1" x14ac:dyDescent="0.35">
      <c r="A136" s="111"/>
      <c r="B136" s="17">
        <v>307399715</v>
      </c>
      <c r="C136" s="16" t="s">
        <v>166</v>
      </c>
      <c r="D136" s="79">
        <v>4</v>
      </c>
      <c r="E136" s="50">
        <f>+$D$274*D136</f>
        <v>1549.44</v>
      </c>
      <c r="F136" s="50">
        <f>+$D$275*D136</f>
        <v>276.12</v>
      </c>
      <c r="G136" s="50">
        <f>+$D$276*D136</f>
        <v>557.24</v>
      </c>
      <c r="H136" s="28">
        <f t="shared" si="63"/>
        <v>2382.8000000000002</v>
      </c>
    </row>
    <row r="137" spans="1:8" ht="17.25" customHeight="1" thickBot="1" x14ac:dyDescent="0.35">
      <c r="A137" s="111"/>
      <c r="B137" s="17">
        <v>307400085</v>
      </c>
      <c r="C137" s="16" t="s">
        <v>167</v>
      </c>
      <c r="D137" s="79">
        <v>3</v>
      </c>
      <c r="E137" s="50">
        <f>+$D$274*D137</f>
        <v>1162.08</v>
      </c>
      <c r="F137" s="50">
        <f>+$D$275*D137</f>
        <v>207.09</v>
      </c>
      <c r="G137" s="50">
        <f>+$D$276*D137</f>
        <v>417.93</v>
      </c>
      <c r="H137" s="28">
        <f t="shared" si="63"/>
        <v>1787.1</v>
      </c>
    </row>
    <row r="138" spans="1:8" ht="17.25" customHeight="1" thickBot="1" x14ac:dyDescent="0.35">
      <c r="A138" s="112"/>
      <c r="B138" s="17">
        <v>307400473</v>
      </c>
      <c r="C138" s="16" t="s">
        <v>168</v>
      </c>
      <c r="D138" s="79">
        <v>3</v>
      </c>
      <c r="E138" s="50">
        <f>+$D$274*D138</f>
        <v>1162.08</v>
      </c>
      <c r="F138" s="50">
        <f>+$D$275*D138</f>
        <v>207.09</v>
      </c>
      <c r="G138" s="50">
        <f>+$D$276*D138</f>
        <v>417.93</v>
      </c>
      <c r="H138" s="28">
        <f t="shared" si="63"/>
        <v>1787.1</v>
      </c>
    </row>
    <row r="139" spans="1:8" ht="17.25" customHeight="1" thickBot="1" x14ac:dyDescent="0.35">
      <c r="A139" s="113" t="s">
        <v>169</v>
      </c>
      <c r="B139" s="114"/>
      <c r="C139" s="115"/>
      <c r="D139" s="80">
        <v>12</v>
      </c>
      <c r="E139" s="71">
        <f>SUM(E134:E138)</f>
        <v>4648.32</v>
      </c>
      <c r="F139" s="71">
        <f t="shared" ref="F139:H139" si="64">SUM(F134:F138)</f>
        <v>828.36</v>
      </c>
      <c r="G139" s="71">
        <f t="shared" si="64"/>
        <v>1671.72</v>
      </c>
      <c r="H139" s="71">
        <f t="shared" si="64"/>
        <v>7148.4</v>
      </c>
    </row>
    <row r="140" spans="1:8" ht="17.25" customHeight="1" thickBot="1" x14ac:dyDescent="0.35">
      <c r="A140" s="110" t="s">
        <v>170</v>
      </c>
      <c r="B140" s="17">
        <v>190670720</v>
      </c>
      <c r="C140" s="16" t="s">
        <v>171</v>
      </c>
      <c r="D140" s="79">
        <v>2</v>
      </c>
      <c r="E140" s="50">
        <f t="shared" ref="E140:E147" si="65">+$D$274*D140</f>
        <v>774.72</v>
      </c>
      <c r="F140" s="50">
        <f t="shared" ref="F140:F147" si="66">+$D$275*D140</f>
        <v>138.06</v>
      </c>
      <c r="G140" s="50">
        <f t="shared" ref="G140:G147" si="67">+$D$276*D140</f>
        <v>278.62</v>
      </c>
      <c r="H140" s="28">
        <f t="shared" ref="H140:H147" si="68">SUM(E140:G140)</f>
        <v>1191.4000000000001</v>
      </c>
    </row>
    <row r="141" spans="1:8" ht="17.25" customHeight="1" thickBot="1" x14ac:dyDescent="0.35">
      <c r="A141" s="111"/>
      <c r="B141" s="17">
        <v>190672739</v>
      </c>
      <c r="C141" s="16" t="s">
        <v>172</v>
      </c>
      <c r="D141" s="79">
        <v>4</v>
      </c>
      <c r="E141" s="50">
        <f t="shared" si="65"/>
        <v>1549.44</v>
      </c>
      <c r="F141" s="50">
        <f t="shared" si="66"/>
        <v>276.12</v>
      </c>
      <c r="G141" s="50">
        <f t="shared" si="67"/>
        <v>557.24</v>
      </c>
      <c r="H141" s="28">
        <f t="shared" si="68"/>
        <v>2382.8000000000002</v>
      </c>
    </row>
    <row r="142" spans="1:8" ht="17.25" customHeight="1" thickBot="1" x14ac:dyDescent="0.35">
      <c r="A142" s="111"/>
      <c r="B142" s="17">
        <v>190673798</v>
      </c>
      <c r="C142" s="16" t="s">
        <v>173</v>
      </c>
      <c r="D142" s="79">
        <v>2</v>
      </c>
      <c r="E142" s="50">
        <f t="shared" si="65"/>
        <v>774.72</v>
      </c>
      <c r="F142" s="50">
        <f t="shared" si="66"/>
        <v>138.06</v>
      </c>
      <c r="G142" s="50">
        <f t="shared" si="67"/>
        <v>278.62</v>
      </c>
      <c r="H142" s="28">
        <f t="shared" si="68"/>
        <v>1191.4000000000001</v>
      </c>
    </row>
    <row r="143" spans="1:8" ht="17.25" customHeight="1" thickBot="1" x14ac:dyDescent="0.35">
      <c r="A143" s="111"/>
      <c r="B143" s="17">
        <v>190673983</v>
      </c>
      <c r="C143" s="16" t="s">
        <v>174</v>
      </c>
      <c r="D143" s="79">
        <v>2</v>
      </c>
      <c r="E143" s="50">
        <f t="shared" si="65"/>
        <v>774.72</v>
      </c>
      <c r="F143" s="50">
        <f t="shared" si="66"/>
        <v>138.06</v>
      </c>
      <c r="G143" s="50">
        <f t="shared" si="67"/>
        <v>278.62</v>
      </c>
      <c r="H143" s="28">
        <f t="shared" si="68"/>
        <v>1191.4000000000001</v>
      </c>
    </row>
    <row r="144" spans="1:8" ht="17.25" customHeight="1" thickBot="1" x14ac:dyDescent="0.35">
      <c r="A144" s="111"/>
      <c r="B144" s="17">
        <v>190714355</v>
      </c>
      <c r="C144" s="16" t="s">
        <v>175</v>
      </c>
      <c r="D144" s="79">
        <v>4</v>
      </c>
      <c r="E144" s="50">
        <f t="shared" si="65"/>
        <v>1549.44</v>
      </c>
      <c r="F144" s="50">
        <f t="shared" si="66"/>
        <v>276.12</v>
      </c>
      <c r="G144" s="50">
        <f t="shared" si="67"/>
        <v>557.24</v>
      </c>
      <c r="H144" s="28">
        <f t="shared" si="68"/>
        <v>2382.8000000000002</v>
      </c>
    </row>
    <row r="145" spans="1:8" ht="17.25" customHeight="1" thickBot="1" x14ac:dyDescent="0.35">
      <c r="A145" s="111"/>
      <c r="B145" s="17">
        <v>190714693</v>
      </c>
      <c r="C145" s="16" t="s">
        <v>176</v>
      </c>
      <c r="D145" s="79">
        <v>3</v>
      </c>
      <c r="E145" s="50">
        <f t="shared" si="65"/>
        <v>1162.08</v>
      </c>
      <c r="F145" s="50">
        <f t="shared" si="66"/>
        <v>207.09</v>
      </c>
      <c r="G145" s="50">
        <f t="shared" si="67"/>
        <v>417.93</v>
      </c>
      <c r="H145" s="28">
        <f t="shared" si="68"/>
        <v>1787.1</v>
      </c>
    </row>
    <row r="146" spans="1:8" ht="17.25" customHeight="1" thickBot="1" x14ac:dyDescent="0.35">
      <c r="A146" s="111"/>
      <c r="B146" s="17">
        <v>190714921</v>
      </c>
      <c r="C146" s="16" t="s">
        <v>177</v>
      </c>
      <c r="D146" s="79">
        <v>9</v>
      </c>
      <c r="E146" s="50">
        <f t="shared" si="65"/>
        <v>3486.2400000000002</v>
      </c>
      <c r="F146" s="50">
        <f t="shared" si="66"/>
        <v>621.27</v>
      </c>
      <c r="G146" s="50">
        <f t="shared" si="67"/>
        <v>1253.79</v>
      </c>
      <c r="H146" s="28">
        <f t="shared" si="68"/>
        <v>5361.3</v>
      </c>
    </row>
    <row r="147" spans="1:8" ht="17.25" customHeight="1" thickBot="1" x14ac:dyDescent="0.35">
      <c r="A147" s="112"/>
      <c r="B147" s="17">
        <v>290714160</v>
      </c>
      <c r="C147" s="16" t="s">
        <v>178</v>
      </c>
      <c r="D147" s="79">
        <v>5</v>
      </c>
      <c r="E147" s="50">
        <f t="shared" si="65"/>
        <v>1936.8000000000002</v>
      </c>
      <c r="F147" s="50">
        <f t="shared" si="66"/>
        <v>345.15</v>
      </c>
      <c r="G147" s="50">
        <f t="shared" si="67"/>
        <v>696.55</v>
      </c>
      <c r="H147" s="28">
        <f t="shared" si="68"/>
        <v>2978.5</v>
      </c>
    </row>
    <row r="148" spans="1:8" ht="17.25" customHeight="1" thickBot="1" x14ac:dyDescent="0.35">
      <c r="A148" s="113" t="s">
        <v>179</v>
      </c>
      <c r="B148" s="114"/>
      <c r="C148" s="115"/>
      <c r="D148" s="80">
        <v>31</v>
      </c>
      <c r="E148" s="71">
        <f>SUM(E140:E147)</f>
        <v>12008.16</v>
      </c>
      <c r="F148" s="71">
        <f t="shared" ref="F148:H148" si="69">SUM(F140:F147)</f>
        <v>2139.9299999999998</v>
      </c>
      <c r="G148" s="71">
        <f t="shared" si="69"/>
        <v>4318.6099999999997</v>
      </c>
      <c r="H148" s="71">
        <f t="shared" si="69"/>
        <v>18466.7</v>
      </c>
    </row>
    <row r="149" spans="1:8" ht="17.25" customHeight="1" thickBot="1" x14ac:dyDescent="0.35">
      <c r="A149" s="110" t="s">
        <v>180</v>
      </c>
      <c r="B149" s="17">
        <v>190082578</v>
      </c>
      <c r="C149" s="16" t="s">
        <v>181</v>
      </c>
      <c r="D149" s="79">
        <v>11</v>
      </c>
      <c r="E149" s="50">
        <f t="shared" ref="E149:E156" si="70">+$D$274*D149</f>
        <v>4260.96</v>
      </c>
      <c r="F149" s="50">
        <f t="shared" ref="F149:F156" si="71">+$D$275*D149</f>
        <v>759.33</v>
      </c>
      <c r="G149" s="50">
        <f t="shared" ref="G149:G156" si="72">+$D$276*D149</f>
        <v>1532.41</v>
      </c>
      <c r="H149" s="28">
        <f t="shared" ref="H149:H156" si="73">SUM(E149:G149)</f>
        <v>6552.7</v>
      </c>
    </row>
    <row r="150" spans="1:8" ht="17.25" customHeight="1" thickBot="1" x14ac:dyDescent="0.35">
      <c r="A150" s="111"/>
      <c r="B150" s="17">
        <v>190082959</v>
      </c>
      <c r="C150" s="16" t="s">
        <v>182</v>
      </c>
      <c r="D150" s="79">
        <v>2</v>
      </c>
      <c r="E150" s="50">
        <f t="shared" si="70"/>
        <v>774.72</v>
      </c>
      <c r="F150" s="50">
        <f t="shared" si="71"/>
        <v>138.06</v>
      </c>
      <c r="G150" s="50">
        <f t="shared" si="72"/>
        <v>278.62</v>
      </c>
      <c r="H150" s="28">
        <f t="shared" si="73"/>
        <v>1191.4000000000001</v>
      </c>
    </row>
    <row r="151" spans="1:8" ht="17.25" customHeight="1" thickBot="1" x14ac:dyDescent="0.35">
      <c r="A151" s="111"/>
      <c r="B151" s="17">
        <v>190105112</v>
      </c>
      <c r="C151" s="16" t="s">
        <v>183</v>
      </c>
      <c r="D151" s="79">
        <v>2</v>
      </c>
      <c r="E151" s="50">
        <f t="shared" si="70"/>
        <v>774.72</v>
      </c>
      <c r="F151" s="50">
        <f t="shared" si="71"/>
        <v>138.06</v>
      </c>
      <c r="G151" s="50">
        <f t="shared" si="72"/>
        <v>278.62</v>
      </c>
      <c r="H151" s="28">
        <f t="shared" si="73"/>
        <v>1191.4000000000001</v>
      </c>
    </row>
    <row r="152" spans="1:8" ht="17.25" customHeight="1" thickBot="1" x14ac:dyDescent="0.35">
      <c r="A152" s="111"/>
      <c r="B152" s="17">
        <v>190105646</v>
      </c>
      <c r="C152" s="16" t="s">
        <v>184</v>
      </c>
      <c r="D152" s="79">
        <v>4</v>
      </c>
      <c r="E152" s="50">
        <f t="shared" si="70"/>
        <v>1549.44</v>
      </c>
      <c r="F152" s="50">
        <f t="shared" si="71"/>
        <v>276.12</v>
      </c>
      <c r="G152" s="50">
        <f t="shared" si="72"/>
        <v>557.24</v>
      </c>
      <c r="H152" s="28">
        <f t="shared" si="73"/>
        <v>2382.8000000000002</v>
      </c>
    </row>
    <row r="153" spans="1:8" ht="17.25" customHeight="1" thickBot="1" x14ac:dyDescent="0.35">
      <c r="A153" s="111"/>
      <c r="B153" s="17">
        <v>190106552</v>
      </c>
      <c r="C153" s="16" t="s">
        <v>185</v>
      </c>
      <c r="D153" s="79">
        <v>3</v>
      </c>
      <c r="E153" s="50">
        <f t="shared" si="70"/>
        <v>1162.08</v>
      </c>
      <c r="F153" s="50">
        <f t="shared" si="71"/>
        <v>207.09</v>
      </c>
      <c r="G153" s="50">
        <f t="shared" si="72"/>
        <v>417.93</v>
      </c>
      <c r="H153" s="28">
        <f t="shared" si="73"/>
        <v>1787.1</v>
      </c>
    </row>
    <row r="154" spans="1:8" ht="17.25" customHeight="1" thickBot="1" x14ac:dyDescent="0.35">
      <c r="A154" s="111"/>
      <c r="B154" s="17">
        <v>190106933</v>
      </c>
      <c r="C154" s="16" t="s">
        <v>186</v>
      </c>
      <c r="D154" s="79">
        <v>8</v>
      </c>
      <c r="E154" s="50">
        <f t="shared" si="70"/>
        <v>3098.88</v>
      </c>
      <c r="F154" s="50">
        <f t="shared" si="71"/>
        <v>552.24</v>
      </c>
      <c r="G154" s="50">
        <f t="shared" si="72"/>
        <v>1114.48</v>
      </c>
      <c r="H154" s="28">
        <f t="shared" si="73"/>
        <v>4765.6000000000004</v>
      </c>
    </row>
    <row r="155" spans="1:8" ht="17.25" customHeight="1" thickBot="1" x14ac:dyDescent="0.35">
      <c r="A155" s="111"/>
      <c r="B155" s="17">
        <v>290082230</v>
      </c>
      <c r="C155" s="16" t="s">
        <v>187</v>
      </c>
      <c r="D155" s="79">
        <v>2</v>
      </c>
      <c r="E155" s="50">
        <f t="shared" si="70"/>
        <v>774.72</v>
      </c>
      <c r="F155" s="50">
        <f t="shared" si="71"/>
        <v>138.06</v>
      </c>
      <c r="G155" s="50">
        <f t="shared" si="72"/>
        <v>278.62</v>
      </c>
      <c r="H155" s="28">
        <f t="shared" si="73"/>
        <v>1191.4000000000001</v>
      </c>
    </row>
    <row r="156" spans="1:8" ht="17.25" customHeight="1" thickBot="1" x14ac:dyDescent="0.35">
      <c r="A156" s="112"/>
      <c r="B156" s="17">
        <v>290986160</v>
      </c>
      <c r="C156" s="16" t="s">
        <v>188</v>
      </c>
      <c r="D156" s="79">
        <v>1</v>
      </c>
      <c r="E156" s="50">
        <f t="shared" si="70"/>
        <v>387.36</v>
      </c>
      <c r="F156" s="50">
        <f t="shared" si="71"/>
        <v>69.03</v>
      </c>
      <c r="G156" s="50">
        <f t="shared" si="72"/>
        <v>139.31</v>
      </c>
      <c r="H156" s="28">
        <f t="shared" si="73"/>
        <v>595.70000000000005</v>
      </c>
    </row>
    <row r="157" spans="1:8" ht="17.25" customHeight="1" thickBot="1" x14ac:dyDescent="0.35">
      <c r="A157" s="113" t="s">
        <v>189</v>
      </c>
      <c r="B157" s="114"/>
      <c r="C157" s="115"/>
      <c r="D157" s="80">
        <v>33</v>
      </c>
      <c r="E157" s="71">
        <f>SUM(E149:E156)</f>
        <v>12782.88</v>
      </c>
      <c r="F157" s="71">
        <f t="shared" ref="F157:H157" si="74">SUM(F149:F156)</f>
        <v>2277.9900000000002</v>
      </c>
      <c r="G157" s="71">
        <f t="shared" si="74"/>
        <v>4597.2300000000005</v>
      </c>
      <c r="H157" s="71">
        <f t="shared" si="74"/>
        <v>19658.100000000002</v>
      </c>
    </row>
    <row r="158" spans="1:8" ht="17.25" customHeight="1" thickBot="1" x14ac:dyDescent="0.35">
      <c r="A158" s="16" t="s">
        <v>190</v>
      </c>
      <c r="B158" s="17">
        <v>191129148</v>
      </c>
      <c r="C158" s="16" t="s">
        <v>191</v>
      </c>
      <c r="D158" s="79">
        <v>6</v>
      </c>
      <c r="E158" s="50">
        <f>+$D$274*D158</f>
        <v>2324.16</v>
      </c>
      <c r="F158" s="50">
        <f>+$D$275*D158</f>
        <v>414.18</v>
      </c>
      <c r="G158" s="50">
        <f>+$D$276*D158</f>
        <v>835.86</v>
      </c>
      <c r="H158" s="28">
        <f>SUM(E158:G158)</f>
        <v>3574.2</v>
      </c>
    </row>
    <row r="159" spans="1:8" ht="17.25" customHeight="1" thickBot="1" x14ac:dyDescent="0.35">
      <c r="A159" s="113" t="s">
        <v>192</v>
      </c>
      <c r="B159" s="114"/>
      <c r="C159" s="115"/>
      <c r="D159" s="80">
        <v>6</v>
      </c>
      <c r="E159" s="71">
        <f>SUM(E158)</f>
        <v>2324.16</v>
      </c>
      <c r="F159" s="71">
        <f t="shared" ref="F159:H159" si="75">SUM(F158)</f>
        <v>414.18</v>
      </c>
      <c r="G159" s="71">
        <f t="shared" si="75"/>
        <v>835.86</v>
      </c>
      <c r="H159" s="71">
        <f t="shared" si="75"/>
        <v>3574.2</v>
      </c>
    </row>
    <row r="160" spans="1:8" ht="17.25" customHeight="1" thickBot="1" x14ac:dyDescent="0.35">
      <c r="A160" s="110" t="s">
        <v>193</v>
      </c>
      <c r="B160" s="17">
        <v>190227842</v>
      </c>
      <c r="C160" s="16" t="s">
        <v>194</v>
      </c>
      <c r="D160" s="79">
        <v>1</v>
      </c>
      <c r="E160" s="50">
        <f>+$D$274*D160</f>
        <v>387.36</v>
      </c>
      <c r="F160" s="50">
        <f>+$D$275*D160</f>
        <v>69.03</v>
      </c>
      <c r="G160" s="50">
        <f>+$D$276*D160</f>
        <v>139.31</v>
      </c>
      <c r="H160" s="28">
        <f t="shared" ref="H160:H164" si="76">SUM(E160:G160)</f>
        <v>595.70000000000005</v>
      </c>
    </row>
    <row r="161" spans="1:8" ht="17.25" customHeight="1" thickBot="1" x14ac:dyDescent="0.35">
      <c r="A161" s="111"/>
      <c r="B161" s="17">
        <v>190227995</v>
      </c>
      <c r="C161" s="16" t="s">
        <v>195</v>
      </c>
      <c r="D161" s="79">
        <v>7</v>
      </c>
      <c r="E161" s="50">
        <f>+$D$274*D161</f>
        <v>2711.52</v>
      </c>
      <c r="F161" s="50">
        <f>+$D$275*D161</f>
        <v>483.21000000000004</v>
      </c>
      <c r="G161" s="50">
        <f>+$D$276*D161</f>
        <v>975.17000000000007</v>
      </c>
      <c r="H161" s="28">
        <f t="shared" si="76"/>
        <v>4169.8999999999996</v>
      </c>
    </row>
    <row r="162" spans="1:8" ht="17.25" customHeight="1" thickBot="1" x14ac:dyDescent="0.35">
      <c r="A162" s="111"/>
      <c r="B162" s="17">
        <v>290228030</v>
      </c>
      <c r="C162" s="16" t="s">
        <v>196</v>
      </c>
      <c r="D162" s="79">
        <v>2</v>
      </c>
      <c r="E162" s="50">
        <f>+$D$274*D162</f>
        <v>774.72</v>
      </c>
      <c r="F162" s="50">
        <f>+$D$275*D162</f>
        <v>138.06</v>
      </c>
      <c r="G162" s="50">
        <f>+$D$276*D162</f>
        <v>278.62</v>
      </c>
      <c r="H162" s="28">
        <f t="shared" si="76"/>
        <v>1191.4000000000001</v>
      </c>
    </row>
    <row r="163" spans="1:8" ht="17.25" customHeight="1" thickBot="1" x14ac:dyDescent="0.35">
      <c r="A163" s="111"/>
      <c r="B163" s="17">
        <v>290250660</v>
      </c>
      <c r="C163" s="16" t="s">
        <v>197</v>
      </c>
      <c r="D163" s="79">
        <v>1</v>
      </c>
      <c r="E163" s="50">
        <f>+$D$274*D163</f>
        <v>387.36</v>
      </c>
      <c r="F163" s="50">
        <f>+$D$275*D163</f>
        <v>69.03</v>
      </c>
      <c r="G163" s="50">
        <f>+$D$276*D163</f>
        <v>139.31</v>
      </c>
      <c r="H163" s="28">
        <f t="shared" si="76"/>
        <v>595.70000000000005</v>
      </c>
    </row>
    <row r="164" spans="1:8" ht="17.25" customHeight="1" thickBot="1" x14ac:dyDescent="0.35">
      <c r="A164" s="112"/>
      <c r="B164" s="17">
        <v>302662322</v>
      </c>
      <c r="C164" s="16" t="s">
        <v>198</v>
      </c>
      <c r="D164" s="79">
        <v>2</v>
      </c>
      <c r="E164" s="50">
        <f>+$D$274*D164</f>
        <v>774.72</v>
      </c>
      <c r="F164" s="50">
        <f>+$D$275*D164</f>
        <v>138.06</v>
      </c>
      <c r="G164" s="50">
        <f>+$D$276*D164</f>
        <v>278.62</v>
      </c>
      <c r="H164" s="28">
        <f t="shared" si="76"/>
        <v>1191.4000000000001</v>
      </c>
    </row>
    <row r="165" spans="1:8" ht="17.25" customHeight="1" thickBot="1" x14ac:dyDescent="0.35">
      <c r="A165" s="113" t="s">
        <v>199</v>
      </c>
      <c r="B165" s="114"/>
      <c r="C165" s="115"/>
      <c r="D165" s="80">
        <v>13</v>
      </c>
      <c r="E165" s="71">
        <f>SUM(E160:E164)</f>
        <v>5035.68</v>
      </c>
      <c r="F165" s="71">
        <f t="shared" ref="F165:H165" si="77">SUM(F160:F164)</f>
        <v>897.38999999999987</v>
      </c>
      <c r="G165" s="71">
        <f t="shared" si="77"/>
        <v>1811.0299999999997</v>
      </c>
      <c r="H165" s="71">
        <f t="shared" si="77"/>
        <v>7744.1</v>
      </c>
    </row>
    <row r="166" spans="1:8" ht="17.25" customHeight="1" thickBot="1" x14ac:dyDescent="0.35">
      <c r="A166" s="110" t="s">
        <v>200</v>
      </c>
      <c r="B166" s="17">
        <v>190892137</v>
      </c>
      <c r="C166" s="16" t="s">
        <v>201</v>
      </c>
      <c r="D166" s="79">
        <v>4</v>
      </c>
      <c r="E166" s="50">
        <f>+$D$274*D166</f>
        <v>1549.44</v>
      </c>
      <c r="F166" s="50">
        <f>+$D$275*D166</f>
        <v>276.12</v>
      </c>
      <c r="G166" s="50">
        <f>+$D$276*D166</f>
        <v>557.24</v>
      </c>
      <c r="H166" s="28">
        <f t="shared" ref="H166:H169" si="78">SUM(E166:G166)</f>
        <v>2382.8000000000002</v>
      </c>
    </row>
    <row r="167" spans="1:8" ht="17.25" customHeight="1" thickBot="1" x14ac:dyDescent="0.35">
      <c r="A167" s="111"/>
      <c r="B167" s="17">
        <v>190892322</v>
      </c>
      <c r="C167" s="16" t="s">
        <v>202</v>
      </c>
      <c r="D167" s="79">
        <v>5</v>
      </c>
      <c r="E167" s="50">
        <f>+$D$274*D167</f>
        <v>1936.8000000000002</v>
      </c>
      <c r="F167" s="50">
        <f>+$D$275*D167</f>
        <v>345.15</v>
      </c>
      <c r="G167" s="50">
        <f>+$D$276*D167</f>
        <v>696.55</v>
      </c>
      <c r="H167" s="28">
        <f t="shared" si="78"/>
        <v>2978.5</v>
      </c>
    </row>
    <row r="168" spans="1:8" ht="17.25" customHeight="1" thickBot="1" x14ac:dyDescent="0.35">
      <c r="A168" s="111"/>
      <c r="B168" s="17">
        <v>190893424</v>
      </c>
      <c r="C168" s="16" t="s">
        <v>203</v>
      </c>
      <c r="D168" s="79">
        <v>2</v>
      </c>
      <c r="E168" s="50">
        <f>+$D$274*D168</f>
        <v>774.72</v>
      </c>
      <c r="F168" s="50">
        <f>+$D$275*D168</f>
        <v>138.06</v>
      </c>
      <c r="G168" s="50">
        <f>+$D$276*D168</f>
        <v>278.62</v>
      </c>
      <c r="H168" s="28">
        <f t="shared" si="78"/>
        <v>1191.4000000000001</v>
      </c>
    </row>
    <row r="169" spans="1:8" ht="17.25" customHeight="1" thickBot="1" x14ac:dyDescent="0.35">
      <c r="A169" s="112"/>
      <c r="B169" s="17">
        <v>195176120</v>
      </c>
      <c r="C169" s="16" t="s">
        <v>204</v>
      </c>
      <c r="D169" s="79">
        <v>34</v>
      </c>
      <c r="E169" s="50">
        <f>+$D$274*D169</f>
        <v>13170.24</v>
      </c>
      <c r="F169" s="50">
        <f>+$D$275*D169</f>
        <v>2347.02</v>
      </c>
      <c r="G169" s="50">
        <f>+$D$276*D169</f>
        <v>4736.54</v>
      </c>
      <c r="H169" s="28">
        <f t="shared" si="78"/>
        <v>20253.8</v>
      </c>
    </row>
    <row r="170" spans="1:8" ht="17.25" customHeight="1" thickBot="1" x14ac:dyDescent="0.35">
      <c r="A170" s="113" t="s">
        <v>205</v>
      </c>
      <c r="B170" s="114"/>
      <c r="C170" s="115"/>
      <c r="D170" s="80">
        <v>45</v>
      </c>
      <c r="E170" s="71">
        <f>SUM(E166:E169)</f>
        <v>17431.2</v>
      </c>
      <c r="F170" s="71">
        <f t="shared" ref="F170:H170" si="79">SUM(F166:F169)</f>
        <v>3106.35</v>
      </c>
      <c r="G170" s="71">
        <f t="shared" si="79"/>
        <v>6268.95</v>
      </c>
      <c r="H170" s="71">
        <f t="shared" si="79"/>
        <v>26806.5</v>
      </c>
    </row>
    <row r="171" spans="1:8" ht="17.25" customHeight="1" thickBot="1" x14ac:dyDescent="0.35">
      <c r="A171" s="110" t="s">
        <v>206</v>
      </c>
      <c r="B171" s="17">
        <v>190820757</v>
      </c>
      <c r="C171" s="16" t="s">
        <v>207</v>
      </c>
      <c r="D171" s="79">
        <v>5</v>
      </c>
      <c r="E171" s="50">
        <f>+$D$274*D171</f>
        <v>1936.8000000000002</v>
      </c>
      <c r="F171" s="50">
        <f>+$D$275*D171</f>
        <v>345.15</v>
      </c>
      <c r="G171" s="50">
        <f>+$D$276*D171</f>
        <v>696.55</v>
      </c>
      <c r="H171" s="28">
        <f t="shared" ref="H171:H173" si="80">SUM(E171:G171)</f>
        <v>2978.5</v>
      </c>
    </row>
    <row r="172" spans="1:8" ht="17.25" customHeight="1" thickBot="1" x14ac:dyDescent="0.35">
      <c r="A172" s="111"/>
      <c r="B172" s="17">
        <v>306124812</v>
      </c>
      <c r="C172" s="16" t="s">
        <v>208</v>
      </c>
      <c r="D172" s="79">
        <v>2</v>
      </c>
      <c r="E172" s="50">
        <f>+$D$274*D172</f>
        <v>774.72</v>
      </c>
      <c r="F172" s="50">
        <f>+$D$275*D172</f>
        <v>138.06</v>
      </c>
      <c r="G172" s="50">
        <f>+$D$276*D172</f>
        <v>278.62</v>
      </c>
      <c r="H172" s="28">
        <f t="shared" si="80"/>
        <v>1191.4000000000001</v>
      </c>
    </row>
    <row r="173" spans="1:8" ht="17.25" customHeight="1" thickBot="1" x14ac:dyDescent="0.35">
      <c r="A173" s="112"/>
      <c r="B173" s="17">
        <v>307345685</v>
      </c>
      <c r="C173" s="16" t="s">
        <v>209</v>
      </c>
      <c r="D173" s="79">
        <v>9</v>
      </c>
      <c r="E173" s="50">
        <f>+$D$274*D173</f>
        <v>3486.2400000000002</v>
      </c>
      <c r="F173" s="50">
        <f>+$D$275*D173</f>
        <v>621.27</v>
      </c>
      <c r="G173" s="50">
        <f>+$D$276*D173</f>
        <v>1253.79</v>
      </c>
      <c r="H173" s="28">
        <f t="shared" si="80"/>
        <v>5361.3</v>
      </c>
    </row>
    <row r="174" spans="1:8" ht="17.25" customHeight="1" thickBot="1" x14ac:dyDescent="0.35">
      <c r="A174" s="113" t="s">
        <v>210</v>
      </c>
      <c r="B174" s="114"/>
      <c r="C174" s="115"/>
      <c r="D174" s="80">
        <v>16</v>
      </c>
      <c r="E174" s="71">
        <f>SUM(E171:E173)</f>
        <v>6197.76</v>
      </c>
      <c r="F174" s="71">
        <f t="shared" ref="F174:H174" si="81">SUM(F171:F173)</f>
        <v>1104.48</v>
      </c>
      <c r="G174" s="71">
        <f t="shared" si="81"/>
        <v>2228.96</v>
      </c>
      <c r="H174" s="71">
        <f t="shared" si="81"/>
        <v>9531.2000000000007</v>
      </c>
    </row>
    <row r="175" spans="1:8" ht="17.25" customHeight="1" thickBot="1" x14ac:dyDescent="0.35">
      <c r="A175" s="110" t="s">
        <v>211</v>
      </c>
      <c r="B175" s="17">
        <v>190526428</v>
      </c>
      <c r="C175" s="16" t="s">
        <v>212</v>
      </c>
      <c r="D175" s="79">
        <v>3</v>
      </c>
      <c r="E175" s="50">
        <f>+$D$274*D175</f>
        <v>1162.08</v>
      </c>
      <c r="F175" s="50">
        <f>+$D$275*D175</f>
        <v>207.09</v>
      </c>
      <c r="G175" s="50">
        <f>+$D$276*D175</f>
        <v>417.93</v>
      </c>
      <c r="H175" s="28">
        <f t="shared" ref="H175:H176" si="82">SUM(E175:G175)</f>
        <v>1787.1</v>
      </c>
    </row>
    <row r="176" spans="1:8" ht="17.25" customHeight="1" thickBot="1" x14ac:dyDescent="0.35">
      <c r="A176" s="112"/>
      <c r="B176" s="17">
        <v>290527520</v>
      </c>
      <c r="C176" s="16" t="s">
        <v>213</v>
      </c>
      <c r="D176" s="79">
        <v>3</v>
      </c>
      <c r="E176" s="50">
        <f>+$D$274*D176</f>
        <v>1162.08</v>
      </c>
      <c r="F176" s="50">
        <f>+$D$275*D176</f>
        <v>207.09</v>
      </c>
      <c r="G176" s="50">
        <f>+$D$276*D176</f>
        <v>417.93</v>
      </c>
      <c r="H176" s="28">
        <f t="shared" si="82"/>
        <v>1787.1</v>
      </c>
    </row>
    <row r="177" spans="1:8" ht="17.25" customHeight="1" thickBot="1" x14ac:dyDescent="0.35">
      <c r="A177" s="113" t="s">
        <v>214</v>
      </c>
      <c r="B177" s="114"/>
      <c r="C177" s="115"/>
      <c r="D177" s="80">
        <v>6</v>
      </c>
      <c r="E177" s="71">
        <f>SUM(E175:E176)</f>
        <v>2324.16</v>
      </c>
      <c r="F177" s="71">
        <f t="shared" ref="F177:H177" si="83">SUM(F175:F176)</f>
        <v>414.18</v>
      </c>
      <c r="G177" s="71">
        <f t="shared" si="83"/>
        <v>835.86</v>
      </c>
      <c r="H177" s="71">
        <f t="shared" si="83"/>
        <v>3574.2</v>
      </c>
    </row>
    <row r="178" spans="1:8" ht="17.25" customHeight="1" thickBot="1" x14ac:dyDescent="0.35">
      <c r="A178" s="110" t="s">
        <v>215</v>
      </c>
      <c r="B178" s="17">
        <v>190057176</v>
      </c>
      <c r="C178" s="16" t="s">
        <v>216</v>
      </c>
      <c r="D178" s="79">
        <v>3</v>
      </c>
      <c r="E178" s="50">
        <f t="shared" ref="E178:E188" si="84">+$D$274*D178</f>
        <v>1162.08</v>
      </c>
      <c r="F178" s="50">
        <f t="shared" ref="F178:F188" si="85">+$D$275*D178</f>
        <v>207.09</v>
      </c>
      <c r="G178" s="50">
        <f t="shared" ref="G178:G188" si="86">+$D$276*D178</f>
        <v>417.93</v>
      </c>
      <c r="H178" s="28">
        <f t="shared" ref="H178:H188" si="87">SUM(E178:G178)</f>
        <v>1787.1</v>
      </c>
    </row>
    <row r="179" spans="1:8" ht="17.25" customHeight="1" thickBot="1" x14ac:dyDescent="0.35">
      <c r="A179" s="111"/>
      <c r="B179" s="17">
        <v>190057361</v>
      </c>
      <c r="C179" s="16" t="s">
        <v>217</v>
      </c>
      <c r="D179" s="79">
        <v>3</v>
      </c>
      <c r="E179" s="50">
        <f t="shared" si="84"/>
        <v>1162.08</v>
      </c>
      <c r="F179" s="50">
        <f t="shared" si="85"/>
        <v>207.09</v>
      </c>
      <c r="G179" s="50">
        <f t="shared" si="86"/>
        <v>417.93</v>
      </c>
      <c r="H179" s="28">
        <f t="shared" si="87"/>
        <v>1787.1</v>
      </c>
    </row>
    <row r="180" spans="1:8" ht="17.25" customHeight="1" thickBot="1" x14ac:dyDescent="0.35">
      <c r="A180" s="111"/>
      <c r="B180" s="17">
        <v>190058125</v>
      </c>
      <c r="C180" s="16" t="s">
        <v>218</v>
      </c>
      <c r="D180" s="79">
        <v>6</v>
      </c>
      <c r="E180" s="50">
        <f t="shared" si="84"/>
        <v>2324.16</v>
      </c>
      <c r="F180" s="50">
        <f t="shared" si="85"/>
        <v>414.18</v>
      </c>
      <c r="G180" s="50">
        <f t="shared" si="86"/>
        <v>835.86</v>
      </c>
      <c r="H180" s="28">
        <f t="shared" si="87"/>
        <v>3574.2</v>
      </c>
    </row>
    <row r="181" spans="1:8" ht="17.25" customHeight="1" thickBot="1" x14ac:dyDescent="0.35">
      <c r="A181" s="111"/>
      <c r="B181" s="17">
        <v>190061598</v>
      </c>
      <c r="C181" s="16" t="s">
        <v>219</v>
      </c>
      <c r="D181" s="79">
        <v>2</v>
      </c>
      <c r="E181" s="50">
        <f t="shared" si="84"/>
        <v>774.72</v>
      </c>
      <c r="F181" s="50">
        <f t="shared" si="85"/>
        <v>138.06</v>
      </c>
      <c r="G181" s="50">
        <f t="shared" si="86"/>
        <v>278.62</v>
      </c>
      <c r="H181" s="28">
        <f t="shared" si="87"/>
        <v>1191.4000000000001</v>
      </c>
    </row>
    <row r="182" spans="1:8" ht="17.25" customHeight="1" thickBot="1" x14ac:dyDescent="0.35">
      <c r="A182" s="111"/>
      <c r="B182" s="17">
        <v>190084586</v>
      </c>
      <c r="C182" s="16" t="s">
        <v>220</v>
      </c>
      <c r="D182" s="79">
        <v>3</v>
      </c>
      <c r="E182" s="50">
        <f t="shared" si="84"/>
        <v>1162.08</v>
      </c>
      <c r="F182" s="50">
        <f t="shared" si="85"/>
        <v>207.09</v>
      </c>
      <c r="G182" s="50">
        <f t="shared" si="86"/>
        <v>417.93</v>
      </c>
      <c r="H182" s="28">
        <f t="shared" si="87"/>
        <v>1787.1</v>
      </c>
    </row>
    <row r="183" spans="1:8" ht="17.25" customHeight="1" thickBot="1" x14ac:dyDescent="0.35">
      <c r="A183" s="111"/>
      <c r="B183" s="17">
        <v>190085154</v>
      </c>
      <c r="C183" s="16" t="s">
        <v>221</v>
      </c>
      <c r="D183" s="79">
        <v>1</v>
      </c>
      <c r="E183" s="50">
        <f t="shared" si="84"/>
        <v>387.36</v>
      </c>
      <c r="F183" s="50">
        <f t="shared" si="85"/>
        <v>69.03</v>
      </c>
      <c r="G183" s="50">
        <f t="shared" si="86"/>
        <v>139.31</v>
      </c>
      <c r="H183" s="28">
        <f t="shared" si="87"/>
        <v>595.70000000000005</v>
      </c>
    </row>
    <row r="184" spans="1:8" ht="17.25" customHeight="1" thickBot="1" x14ac:dyDescent="0.35">
      <c r="A184" s="111"/>
      <c r="B184" s="17">
        <v>190085492</v>
      </c>
      <c r="C184" s="16" t="s">
        <v>222</v>
      </c>
      <c r="D184" s="79">
        <v>1</v>
      </c>
      <c r="E184" s="50">
        <f t="shared" si="84"/>
        <v>387.36</v>
      </c>
      <c r="F184" s="50">
        <f t="shared" si="85"/>
        <v>69.03</v>
      </c>
      <c r="G184" s="50">
        <f t="shared" si="86"/>
        <v>139.31</v>
      </c>
      <c r="H184" s="28">
        <f t="shared" si="87"/>
        <v>595.70000000000005</v>
      </c>
    </row>
    <row r="185" spans="1:8" ht="17.25" customHeight="1" thickBot="1" x14ac:dyDescent="0.35">
      <c r="A185" s="111"/>
      <c r="B185" s="17">
        <v>290083670</v>
      </c>
      <c r="C185" s="16" t="s">
        <v>223</v>
      </c>
      <c r="D185" s="79">
        <v>12</v>
      </c>
      <c r="E185" s="50">
        <f t="shared" si="84"/>
        <v>4648.32</v>
      </c>
      <c r="F185" s="50">
        <f t="shared" si="85"/>
        <v>828.36</v>
      </c>
      <c r="G185" s="50">
        <f t="shared" si="86"/>
        <v>1671.72</v>
      </c>
      <c r="H185" s="28">
        <f t="shared" si="87"/>
        <v>7148.4</v>
      </c>
    </row>
    <row r="186" spans="1:8" ht="17.25" customHeight="1" thickBot="1" x14ac:dyDescent="0.35">
      <c r="A186" s="111"/>
      <c r="B186" s="17">
        <v>305615915</v>
      </c>
      <c r="C186" s="16" t="s">
        <v>224</v>
      </c>
      <c r="D186" s="79">
        <v>10</v>
      </c>
      <c r="E186" s="50">
        <f t="shared" si="84"/>
        <v>3873.6000000000004</v>
      </c>
      <c r="F186" s="50">
        <f t="shared" si="85"/>
        <v>690.3</v>
      </c>
      <c r="G186" s="50">
        <f t="shared" si="86"/>
        <v>1393.1</v>
      </c>
      <c r="H186" s="28">
        <f t="shared" si="87"/>
        <v>5957</v>
      </c>
    </row>
    <row r="187" spans="1:8" ht="17.25" customHeight="1" thickBot="1" x14ac:dyDescent="0.35">
      <c r="A187" s="111"/>
      <c r="B187" s="17">
        <v>305616433</v>
      </c>
      <c r="C187" s="16" t="s">
        <v>225</v>
      </c>
      <c r="D187" s="79">
        <v>2</v>
      </c>
      <c r="E187" s="50">
        <f t="shared" si="84"/>
        <v>774.72</v>
      </c>
      <c r="F187" s="50">
        <f t="shared" si="85"/>
        <v>138.06</v>
      </c>
      <c r="G187" s="50">
        <f t="shared" si="86"/>
        <v>278.62</v>
      </c>
      <c r="H187" s="28">
        <f t="shared" si="87"/>
        <v>1191.4000000000001</v>
      </c>
    </row>
    <row r="188" spans="1:8" ht="17.25" customHeight="1" thickBot="1" x14ac:dyDescent="0.35">
      <c r="A188" s="112"/>
      <c r="B188" s="17">
        <v>305889001</v>
      </c>
      <c r="C188" s="16" t="s">
        <v>226</v>
      </c>
      <c r="D188" s="79">
        <v>2</v>
      </c>
      <c r="E188" s="50">
        <f t="shared" si="84"/>
        <v>774.72</v>
      </c>
      <c r="F188" s="50">
        <f t="shared" si="85"/>
        <v>138.06</v>
      </c>
      <c r="G188" s="50">
        <f t="shared" si="86"/>
        <v>278.62</v>
      </c>
      <c r="H188" s="28">
        <f t="shared" si="87"/>
        <v>1191.4000000000001</v>
      </c>
    </row>
    <row r="189" spans="1:8" ht="17.25" customHeight="1" thickBot="1" x14ac:dyDescent="0.35">
      <c r="A189" s="113" t="s">
        <v>227</v>
      </c>
      <c r="B189" s="114"/>
      <c r="C189" s="115"/>
      <c r="D189" s="80">
        <v>45</v>
      </c>
      <c r="E189" s="71">
        <f>SUM(E178:E188)</f>
        <v>17431.2</v>
      </c>
      <c r="F189" s="71">
        <f t="shared" ref="F189:H189" si="88">SUM(F178:F188)</f>
        <v>3106.3499999999995</v>
      </c>
      <c r="G189" s="71">
        <f t="shared" si="88"/>
        <v>6268.9499999999989</v>
      </c>
      <c r="H189" s="71">
        <f t="shared" si="88"/>
        <v>26806.500000000004</v>
      </c>
    </row>
    <row r="190" spans="1:8" ht="17.25" customHeight="1" thickBot="1" x14ac:dyDescent="0.35">
      <c r="A190" s="110" t="s">
        <v>228</v>
      </c>
      <c r="B190" s="17">
        <v>190325610</v>
      </c>
      <c r="C190" s="16" t="s">
        <v>229</v>
      </c>
      <c r="D190" s="79">
        <v>1</v>
      </c>
      <c r="E190" s="50">
        <f>+$D$274*D190</f>
        <v>387.36</v>
      </c>
      <c r="F190" s="50">
        <f>+$D$275*D190</f>
        <v>69.03</v>
      </c>
      <c r="G190" s="50">
        <f>+$D$276*D190</f>
        <v>139.31</v>
      </c>
      <c r="H190" s="28">
        <f t="shared" ref="H190:H193" si="89">SUM(E190:G190)</f>
        <v>595.70000000000005</v>
      </c>
    </row>
    <row r="191" spans="1:8" ht="17.25" customHeight="1" thickBot="1" x14ac:dyDescent="0.35">
      <c r="A191" s="111"/>
      <c r="B191" s="17">
        <v>190328873</v>
      </c>
      <c r="C191" s="16" t="s">
        <v>230</v>
      </c>
      <c r="D191" s="79">
        <v>1</v>
      </c>
      <c r="E191" s="50">
        <f>+$D$274*D191</f>
        <v>387.36</v>
      </c>
      <c r="F191" s="50">
        <f>+$D$275*D191</f>
        <v>69.03</v>
      </c>
      <c r="G191" s="50">
        <f>+$D$276*D191</f>
        <v>139.31</v>
      </c>
      <c r="H191" s="28">
        <f t="shared" si="89"/>
        <v>595.70000000000005</v>
      </c>
    </row>
    <row r="192" spans="1:8" ht="17.25" customHeight="1" thickBot="1" x14ac:dyDescent="0.35">
      <c r="A192" s="111"/>
      <c r="B192" s="17">
        <v>190330034</v>
      </c>
      <c r="C192" s="16" t="s">
        <v>231</v>
      </c>
      <c r="D192" s="79">
        <v>6</v>
      </c>
      <c r="E192" s="50">
        <f>+$D$274*D192</f>
        <v>2324.16</v>
      </c>
      <c r="F192" s="50">
        <f>+$D$275*D192</f>
        <v>414.18</v>
      </c>
      <c r="G192" s="50">
        <f>+$D$276*D192</f>
        <v>835.86</v>
      </c>
      <c r="H192" s="28">
        <f t="shared" si="89"/>
        <v>3574.2</v>
      </c>
    </row>
    <row r="193" spans="1:8" ht="17.25" customHeight="1" thickBot="1" x14ac:dyDescent="0.35">
      <c r="A193" s="112"/>
      <c r="B193" s="17">
        <v>290325230</v>
      </c>
      <c r="C193" s="16" t="s">
        <v>232</v>
      </c>
      <c r="D193" s="79">
        <v>8</v>
      </c>
      <c r="E193" s="50">
        <f>+$D$274*D193</f>
        <v>3098.88</v>
      </c>
      <c r="F193" s="50">
        <f>+$D$275*D193</f>
        <v>552.24</v>
      </c>
      <c r="G193" s="50">
        <f>+$D$276*D193</f>
        <v>1114.48</v>
      </c>
      <c r="H193" s="28">
        <f t="shared" si="89"/>
        <v>4765.6000000000004</v>
      </c>
    </row>
    <row r="194" spans="1:8" ht="17.25" customHeight="1" thickBot="1" x14ac:dyDescent="0.35">
      <c r="A194" s="113" t="s">
        <v>233</v>
      </c>
      <c r="B194" s="114"/>
      <c r="C194" s="115"/>
      <c r="D194" s="80">
        <v>16</v>
      </c>
      <c r="E194" s="71">
        <f>SUM(E190:E193)</f>
        <v>6197.76</v>
      </c>
      <c r="F194" s="71">
        <f t="shared" ref="F194:H194" si="90">SUM(F190:F193)</f>
        <v>1104.48</v>
      </c>
      <c r="G194" s="71">
        <f t="shared" si="90"/>
        <v>2228.96</v>
      </c>
      <c r="H194" s="71">
        <f t="shared" si="90"/>
        <v>9531.2000000000007</v>
      </c>
    </row>
    <row r="195" spans="1:8" ht="17.25" customHeight="1" thickBot="1" x14ac:dyDescent="0.35">
      <c r="A195" s="110" t="s">
        <v>234</v>
      </c>
      <c r="B195" s="17">
        <v>190687050</v>
      </c>
      <c r="C195" s="16" t="s">
        <v>235</v>
      </c>
      <c r="D195" s="79">
        <v>2</v>
      </c>
      <c r="E195" s="50">
        <f t="shared" ref="E195:E206" si="91">+$D$274*D195</f>
        <v>774.72</v>
      </c>
      <c r="F195" s="50">
        <f t="shared" ref="F195:F206" si="92">+$D$275*D195</f>
        <v>138.06</v>
      </c>
      <c r="G195" s="50">
        <f t="shared" ref="G195:G206" si="93">+$D$276*D195</f>
        <v>278.62</v>
      </c>
      <c r="H195" s="28">
        <f t="shared" ref="H195:H206" si="94">SUM(E195:G195)</f>
        <v>1191.4000000000001</v>
      </c>
    </row>
    <row r="196" spans="1:8" ht="17.25" customHeight="1" thickBot="1" x14ac:dyDescent="0.35">
      <c r="A196" s="111"/>
      <c r="B196" s="17">
        <v>190687399</v>
      </c>
      <c r="C196" s="16" t="s">
        <v>236</v>
      </c>
      <c r="D196" s="79">
        <v>1</v>
      </c>
      <c r="E196" s="50">
        <f t="shared" si="91"/>
        <v>387.36</v>
      </c>
      <c r="F196" s="50">
        <f t="shared" si="92"/>
        <v>69.03</v>
      </c>
      <c r="G196" s="50">
        <f t="shared" si="93"/>
        <v>139.31</v>
      </c>
      <c r="H196" s="28">
        <f t="shared" si="94"/>
        <v>595.70000000000005</v>
      </c>
    </row>
    <row r="197" spans="1:8" ht="17.25" customHeight="1" thickBot="1" x14ac:dyDescent="0.35">
      <c r="A197" s="111"/>
      <c r="B197" s="17">
        <v>190687584</v>
      </c>
      <c r="C197" s="16" t="s">
        <v>237</v>
      </c>
      <c r="D197" s="79">
        <v>1</v>
      </c>
      <c r="E197" s="50">
        <f t="shared" si="91"/>
        <v>387.36</v>
      </c>
      <c r="F197" s="50">
        <f t="shared" si="92"/>
        <v>69.03</v>
      </c>
      <c r="G197" s="50">
        <f t="shared" si="93"/>
        <v>139.31</v>
      </c>
      <c r="H197" s="28">
        <f t="shared" si="94"/>
        <v>595.70000000000005</v>
      </c>
    </row>
    <row r="198" spans="1:8" ht="17.25" customHeight="1" thickBot="1" x14ac:dyDescent="0.35">
      <c r="A198" s="111"/>
      <c r="B198" s="17">
        <v>190687627</v>
      </c>
      <c r="C198" s="16" t="s">
        <v>238</v>
      </c>
      <c r="D198" s="79">
        <v>1</v>
      </c>
      <c r="E198" s="50">
        <f t="shared" si="91"/>
        <v>387.36</v>
      </c>
      <c r="F198" s="50">
        <f t="shared" si="92"/>
        <v>69.03</v>
      </c>
      <c r="G198" s="50">
        <f t="shared" si="93"/>
        <v>139.31</v>
      </c>
      <c r="H198" s="28">
        <f t="shared" si="94"/>
        <v>595.70000000000005</v>
      </c>
    </row>
    <row r="199" spans="1:8" ht="17.25" customHeight="1" thickBot="1" x14ac:dyDescent="0.35">
      <c r="A199" s="111"/>
      <c r="B199" s="17">
        <v>190687965</v>
      </c>
      <c r="C199" s="16" t="s">
        <v>239</v>
      </c>
      <c r="D199" s="79">
        <v>3</v>
      </c>
      <c r="E199" s="50">
        <f t="shared" si="91"/>
        <v>1162.08</v>
      </c>
      <c r="F199" s="50">
        <f t="shared" si="92"/>
        <v>207.09</v>
      </c>
      <c r="G199" s="50">
        <f t="shared" si="93"/>
        <v>417.93</v>
      </c>
      <c r="H199" s="28">
        <f t="shared" si="94"/>
        <v>1787.1</v>
      </c>
    </row>
    <row r="200" spans="1:8" ht="17.25" customHeight="1" thickBot="1" x14ac:dyDescent="0.35">
      <c r="A200" s="111"/>
      <c r="B200" s="17">
        <v>190688914</v>
      </c>
      <c r="C200" s="16" t="s">
        <v>240</v>
      </c>
      <c r="D200" s="79">
        <v>2</v>
      </c>
      <c r="E200" s="50">
        <f t="shared" si="91"/>
        <v>774.72</v>
      </c>
      <c r="F200" s="50">
        <f t="shared" si="92"/>
        <v>138.06</v>
      </c>
      <c r="G200" s="50">
        <f t="shared" si="93"/>
        <v>278.62</v>
      </c>
      <c r="H200" s="28">
        <f t="shared" si="94"/>
        <v>1191.4000000000001</v>
      </c>
    </row>
    <row r="201" spans="1:8" ht="17.25" customHeight="1" thickBot="1" x14ac:dyDescent="0.35">
      <c r="A201" s="111"/>
      <c r="B201" s="17">
        <v>190689820</v>
      </c>
      <c r="C201" s="16" t="s">
        <v>241</v>
      </c>
      <c r="D201" s="79">
        <v>2</v>
      </c>
      <c r="E201" s="50">
        <f t="shared" si="91"/>
        <v>774.72</v>
      </c>
      <c r="F201" s="50">
        <f t="shared" si="92"/>
        <v>138.06</v>
      </c>
      <c r="G201" s="50">
        <f t="shared" si="93"/>
        <v>278.62</v>
      </c>
      <c r="H201" s="28">
        <f t="shared" si="94"/>
        <v>1191.4000000000001</v>
      </c>
    </row>
    <row r="202" spans="1:8" ht="17.25" customHeight="1" thickBot="1" x14ac:dyDescent="0.35">
      <c r="A202" s="111"/>
      <c r="B202" s="17">
        <v>190696633</v>
      </c>
      <c r="C202" s="16" t="s">
        <v>242</v>
      </c>
      <c r="D202" s="79">
        <v>1</v>
      </c>
      <c r="E202" s="50">
        <f t="shared" si="91"/>
        <v>387.36</v>
      </c>
      <c r="F202" s="50">
        <f t="shared" si="92"/>
        <v>69.03</v>
      </c>
      <c r="G202" s="50">
        <f t="shared" si="93"/>
        <v>139.31</v>
      </c>
      <c r="H202" s="28">
        <f t="shared" si="94"/>
        <v>595.70000000000005</v>
      </c>
    </row>
    <row r="203" spans="1:8" ht="17.25" customHeight="1" thickBot="1" x14ac:dyDescent="0.35">
      <c r="A203" s="111"/>
      <c r="B203" s="17">
        <v>190696786</v>
      </c>
      <c r="C203" s="16" t="s">
        <v>243</v>
      </c>
      <c r="D203" s="79">
        <v>2</v>
      </c>
      <c r="E203" s="50">
        <f t="shared" si="91"/>
        <v>774.72</v>
      </c>
      <c r="F203" s="50">
        <f t="shared" si="92"/>
        <v>138.06</v>
      </c>
      <c r="G203" s="50">
        <f t="shared" si="93"/>
        <v>278.62</v>
      </c>
      <c r="H203" s="28">
        <f t="shared" si="94"/>
        <v>1191.4000000000001</v>
      </c>
    </row>
    <row r="204" spans="1:8" ht="17.25" customHeight="1" thickBot="1" x14ac:dyDescent="0.35">
      <c r="A204" s="111"/>
      <c r="B204" s="17">
        <v>190696829</v>
      </c>
      <c r="C204" s="16" t="s">
        <v>244</v>
      </c>
      <c r="D204" s="79">
        <v>3</v>
      </c>
      <c r="E204" s="50">
        <f t="shared" si="91"/>
        <v>1162.08</v>
      </c>
      <c r="F204" s="50">
        <f t="shared" si="92"/>
        <v>207.09</v>
      </c>
      <c r="G204" s="50">
        <f t="shared" si="93"/>
        <v>417.93</v>
      </c>
      <c r="H204" s="28">
        <f t="shared" si="94"/>
        <v>1787.1</v>
      </c>
    </row>
    <row r="205" spans="1:8" ht="17.25" customHeight="1" thickBot="1" x14ac:dyDescent="0.35">
      <c r="A205" s="111"/>
      <c r="B205" s="17">
        <v>190697016</v>
      </c>
      <c r="C205" s="16" t="s">
        <v>245</v>
      </c>
      <c r="D205" s="79">
        <v>1</v>
      </c>
      <c r="E205" s="50">
        <f t="shared" si="91"/>
        <v>387.36</v>
      </c>
      <c r="F205" s="50">
        <f t="shared" si="92"/>
        <v>69.03</v>
      </c>
      <c r="G205" s="50">
        <f t="shared" si="93"/>
        <v>139.31</v>
      </c>
      <c r="H205" s="28">
        <f t="shared" si="94"/>
        <v>595.70000000000005</v>
      </c>
    </row>
    <row r="206" spans="1:8" ht="17.25" customHeight="1" thickBot="1" x14ac:dyDescent="0.35">
      <c r="A206" s="112"/>
      <c r="B206" s="17">
        <v>190697735</v>
      </c>
      <c r="C206" s="16" t="s">
        <v>246</v>
      </c>
      <c r="D206" s="79">
        <v>4</v>
      </c>
      <c r="E206" s="50">
        <f t="shared" si="91"/>
        <v>1549.44</v>
      </c>
      <c r="F206" s="50">
        <f t="shared" si="92"/>
        <v>276.12</v>
      </c>
      <c r="G206" s="50">
        <f t="shared" si="93"/>
        <v>557.24</v>
      </c>
      <c r="H206" s="28">
        <f t="shared" si="94"/>
        <v>2382.8000000000002</v>
      </c>
    </row>
    <row r="207" spans="1:8" ht="17.25" customHeight="1" thickBot="1" x14ac:dyDescent="0.35">
      <c r="A207" s="113" t="s">
        <v>247</v>
      </c>
      <c r="B207" s="114"/>
      <c r="C207" s="115"/>
      <c r="D207" s="80">
        <v>23</v>
      </c>
      <c r="E207" s="71">
        <f>SUM(E195:E206)</f>
        <v>8909.2800000000007</v>
      </c>
      <c r="F207" s="71">
        <f t="shared" ref="F207:H207" si="95">SUM(F195:F206)</f>
        <v>1587.6899999999996</v>
      </c>
      <c r="G207" s="71">
        <f t="shared" si="95"/>
        <v>3204.1299999999992</v>
      </c>
      <c r="H207" s="71">
        <f t="shared" si="95"/>
        <v>13701.100000000002</v>
      </c>
    </row>
    <row r="208" spans="1:8" ht="17.25" customHeight="1" thickBot="1" x14ac:dyDescent="0.35">
      <c r="A208" s="110" t="s">
        <v>248</v>
      </c>
      <c r="B208" s="17">
        <v>190505829</v>
      </c>
      <c r="C208" s="16" t="s">
        <v>249</v>
      </c>
      <c r="D208" s="79">
        <v>15</v>
      </c>
      <c r="E208" s="50">
        <f>+$D$274*D208</f>
        <v>5810.4000000000005</v>
      </c>
      <c r="F208" s="50">
        <f>+$D$275*D208</f>
        <v>1035.45</v>
      </c>
      <c r="G208" s="50">
        <f>+$D$276*D208</f>
        <v>2089.65</v>
      </c>
      <c r="H208" s="28">
        <f t="shared" ref="H208:H211" si="96">SUM(E208:G208)</f>
        <v>8935.5</v>
      </c>
    </row>
    <row r="209" spans="1:8" ht="17.25" customHeight="1" thickBot="1" x14ac:dyDescent="0.35">
      <c r="A209" s="111"/>
      <c r="B209" s="17">
        <v>190506888</v>
      </c>
      <c r="C209" s="16" t="s">
        <v>250</v>
      </c>
      <c r="D209" s="79">
        <v>1</v>
      </c>
      <c r="E209" s="50">
        <f>+$D$274*D209</f>
        <v>387.36</v>
      </c>
      <c r="F209" s="50">
        <f>+$D$275*D209</f>
        <v>69.03</v>
      </c>
      <c r="G209" s="50">
        <f>+$D$276*D209</f>
        <v>139.31</v>
      </c>
      <c r="H209" s="28">
        <f t="shared" si="96"/>
        <v>595.70000000000005</v>
      </c>
    </row>
    <row r="210" spans="1:8" ht="17.25" customHeight="1" thickBot="1" x14ac:dyDescent="0.35">
      <c r="A210" s="111"/>
      <c r="B210" s="17">
        <v>190506920</v>
      </c>
      <c r="C210" s="16" t="s">
        <v>251</v>
      </c>
      <c r="D210" s="79">
        <v>4</v>
      </c>
      <c r="E210" s="50">
        <f>+$D$274*D210</f>
        <v>1549.44</v>
      </c>
      <c r="F210" s="50">
        <f>+$D$275*D210</f>
        <v>276.12</v>
      </c>
      <c r="G210" s="50">
        <f>+$D$276*D210</f>
        <v>557.24</v>
      </c>
      <c r="H210" s="28">
        <f t="shared" si="96"/>
        <v>2382.8000000000002</v>
      </c>
    </row>
    <row r="211" spans="1:8" ht="17.25" customHeight="1" thickBot="1" x14ac:dyDescent="0.35">
      <c r="A211" s="112"/>
      <c r="B211" s="17">
        <v>305613992</v>
      </c>
      <c r="C211" s="16" t="s">
        <v>252</v>
      </c>
      <c r="D211" s="79">
        <v>17</v>
      </c>
      <c r="E211" s="50">
        <f>+$D$274*D211</f>
        <v>6585.12</v>
      </c>
      <c r="F211" s="50">
        <f>+$D$275*D211</f>
        <v>1173.51</v>
      </c>
      <c r="G211" s="50">
        <f>+$D$276*D211</f>
        <v>2368.27</v>
      </c>
      <c r="H211" s="28">
        <f t="shared" si="96"/>
        <v>10126.9</v>
      </c>
    </row>
    <row r="212" spans="1:8" ht="17.25" customHeight="1" thickBot="1" x14ac:dyDescent="0.35">
      <c r="A212" s="113" t="s">
        <v>253</v>
      </c>
      <c r="B212" s="114"/>
      <c r="C212" s="115"/>
      <c r="D212" s="80">
        <v>37</v>
      </c>
      <c r="E212" s="71">
        <f>SUM(E208:E211)</f>
        <v>14332.32</v>
      </c>
      <c r="F212" s="71">
        <f t="shared" ref="F212:H212" si="97">SUM(F208:F211)</f>
        <v>2554.1099999999997</v>
      </c>
      <c r="G212" s="71">
        <f t="shared" si="97"/>
        <v>5154.4699999999993</v>
      </c>
      <c r="H212" s="71">
        <f t="shared" si="97"/>
        <v>22040.9</v>
      </c>
    </row>
    <row r="213" spans="1:8" ht="17.25" customHeight="1" thickBot="1" x14ac:dyDescent="0.35">
      <c r="A213" s="110" t="s">
        <v>254</v>
      </c>
      <c r="B213" s="17">
        <v>190457359</v>
      </c>
      <c r="C213" s="16" t="s">
        <v>255</v>
      </c>
      <c r="D213" s="79">
        <v>2</v>
      </c>
      <c r="E213" s="50">
        <f>+$D$274*D213</f>
        <v>774.72</v>
      </c>
      <c r="F213" s="50">
        <f>+$D$275*D213</f>
        <v>138.06</v>
      </c>
      <c r="G213" s="50">
        <f>+$D$276*D213</f>
        <v>278.62</v>
      </c>
      <c r="H213" s="28">
        <f t="shared" ref="H213:H215" si="98">SUM(E213:G213)</f>
        <v>1191.4000000000001</v>
      </c>
    </row>
    <row r="214" spans="1:8" ht="17.25" customHeight="1" thickBot="1" x14ac:dyDescent="0.35">
      <c r="A214" s="111"/>
      <c r="B214" s="17">
        <v>190469660</v>
      </c>
      <c r="C214" s="16" t="s">
        <v>256</v>
      </c>
      <c r="D214" s="79">
        <v>1</v>
      </c>
      <c r="E214" s="50">
        <f>+$D$274*D214</f>
        <v>387.36</v>
      </c>
      <c r="F214" s="50">
        <f>+$D$275*D214</f>
        <v>69.03</v>
      </c>
      <c r="G214" s="50">
        <f>+$D$276*D214</f>
        <v>139.31</v>
      </c>
      <c r="H214" s="28">
        <f t="shared" si="98"/>
        <v>595.70000000000005</v>
      </c>
    </row>
    <row r="215" spans="1:8" ht="17.25" customHeight="1" thickBot="1" x14ac:dyDescent="0.35">
      <c r="A215" s="112"/>
      <c r="B215" s="17">
        <v>290469280</v>
      </c>
      <c r="C215" s="16" t="s">
        <v>257</v>
      </c>
      <c r="D215" s="79">
        <v>2</v>
      </c>
      <c r="E215" s="50">
        <f>+$D$274*D215</f>
        <v>774.72</v>
      </c>
      <c r="F215" s="50">
        <f>+$D$275*D215</f>
        <v>138.06</v>
      </c>
      <c r="G215" s="50">
        <f>+$D$276*D215</f>
        <v>278.62</v>
      </c>
      <c r="H215" s="28">
        <f t="shared" si="98"/>
        <v>1191.4000000000001</v>
      </c>
    </row>
    <row r="216" spans="1:8" ht="17.25" customHeight="1" thickBot="1" x14ac:dyDescent="0.35">
      <c r="A216" s="113" t="s">
        <v>258</v>
      </c>
      <c r="B216" s="114"/>
      <c r="C216" s="115"/>
      <c r="D216" s="80">
        <v>5</v>
      </c>
      <c r="E216" s="71">
        <f>SUM(E213:E215)</f>
        <v>1936.8</v>
      </c>
      <c r="F216" s="71">
        <f t="shared" ref="F216:H216" si="99">SUM(F213:F215)</f>
        <v>345.15</v>
      </c>
      <c r="G216" s="71">
        <f t="shared" si="99"/>
        <v>696.55</v>
      </c>
      <c r="H216" s="71">
        <f t="shared" si="99"/>
        <v>2978.5</v>
      </c>
    </row>
    <row r="217" spans="1:8" ht="17.25" customHeight="1" thickBot="1" x14ac:dyDescent="0.35">
      <c r="A217" s="110" t="s">
        <v>259</v>
      </c>
      <c r="B217" s="17">
        <v>190555846</v>
      </c>
      <c r="C217" s="16" t="s">
        <v>260</v>
      </c>
      <c r="D217" s="79">
        <v>1</v>
      </c>
      <c r="E217" s="50">
        <f t="shared" ref="E217:E229" si="100">+$D$274*D217</f>
        <v>387.36</v>
      </c>
      <c r="F217" s="50">
        <f t="shared" ref="F217:F229" si="101">+$D$275*D217</f>
        <v>69.03</v>
      </c>
      <c r="G217" s="50">
        <f t="shared" ref="G217:G229" si="102">+$D$276*D217</f>
        <v>139.31</v>
      </c>
      <c r="H217" s="28">
        <f t="shared" ref="H217:H229" si="103">SUM(E217:G217)</f>
        <v>595.70000000000005</v>
      </c>
    </row>
    <row r="218" spans="1:8" ht="17.25" customHeight="1" thickBot="1" x14ac:dyDescent="0.35">
      <c r="A218" s="111"/>
      <c r="B218" s="17">
        <v>190557473</v>
      </c>
      <c r="C218" s="16" t="s">
        <v>261</v>
      </c>
      <c r="D218" s="79">
        <v>4</v>
      </c>
      <c r="E218" s="50">
        <f t="shared" si="100"/>
        <v>1549.44</v>
      </c>
      <c r="F218" s="50">
        <f t="shared" si="101"/>
        <v>276.12</v>
      </c>
      <c r="G218" s="50">
        <f t="shared" si="102"/>
        <v>557.24</v>
      </c>
      <c r="H218" s="28">
        <f t="shared" si="103"/>
        <v>2382.8000000000002</v>
      </c>
    </row>
    <row r="219" spans="1:8" ht="17.25" customHeight="1" thickBot="1" x14ac:dyDescent="0.35">
      <c r="A219" s="111"/>
      <c r="B219" s="17">
        <v>190581620</v>
      </c>
      <c r="C219" s="16" t="s">
        <v>262</v>
      </c>
      <c r="D219" s="79">
        <v>1</v>
      </c>
      <c r="E219" s="50">
        <f t="shared" si="100"/>
        <v>387.36</v>
      </c>
      <c r="F219" s="50">
        <f t="shared" si="101"/>
        <v>69.03</v>
      </c>
      <c r="G219" s="50">
        <f t="shared" si="102"/>
        <v>139.31</v>
      </c>
      <c r="H219" s="28">
        <f t="shared" si="103"/>
        <v>595.70000000000005</v>
      </c>
    </row>
    <row r="220" spans="1:8" ht="17.25" customHeight="1" thickBot="1" x14ac:dyDescent="0.35">
      <c r="A220" s="111"/>
      <c r="B220" s="17">
        <v>190586368</v>
      </c>
      <c r="C220" s="16" t="s">
        <v>263</v>
      </c>
      <c r="D220" s="79">
        <v>1</v>
      </c>
      <c r="E220" s="50">
        <f t="shared" si="100"/>
        <v>387.36</v>
      </c>
      <c r="F220" s="50">
        <f t="shared" si="101"/>
        <v>69.03</v>
      </c>
      <c r="G220" s="50">
        <f t="shared" si="102"/>
        <v>139.31</v>
      </c>
      <c r="H220" s="28">
        <f t="shared" si="103"/>
        <v>595.70000000000005</v>
      </c>
    </row>
    <row r="221" spans="1:8" ht="17.25" customHeight="1" thickBot="1" x14ac:dyDescent="0.35">
      <c r="A221" s="111"/>
      <c r="B221" s="17">
        <v>190597425</v>
      </c>
      <c r="C221" s="16" t="s">
        <v>264</v>
      </c>
      <c r="D221" s="79">
        <v>1</v>
      </c>
      <c r="E221" s="50">
        <f t="shared" si="100"/>
        <v>387.36</v>
      </c>
      <c r="F221" s="50">
        <f t="shared" si="101"/>
        <v>69.03</v>
      </c>
      <c r="G221" s="50">
        <f t="shared" si="102"/>
        <v>139.31</v>
      </c>
      <c r="H221" s="28">
        <f t="shared" si="103"/>
        <v>595.70000000000005</v>
      </c>
    </row>
    <row r="222" spans="1:8" ht="17.25" customHeight="1" thickBot="1" x14ac:dyDescent="0.35">
      <c r="A222" s="111"/>
      <c r="B222" s="17">
        <v>190597578</v>
      </c>
      <c r="C222" s="16" t="s">
        <v>265</v>
      </c>
      <c r="D222" s="79">
        <v>2</v>
      </c>
      <c r="E222" s="50">
        <f t="shared" si="100"/>
        <v>774.72</v>
      </c>
      <c r="F222" s="50">
        <f t="shared" si="101"/>
        <v>138.06</v>
      </c>
      <c r="G222" s="50">
        <f t="shared" si="102"/>
        <v>278.62</v>
      </c>
      <c r="H222" s="28">
        <f t="shared" si="103"/>
        <v>1191.4000000000001</v>
      </c>
    </row>
    <row r="223" spans="1:8" ht="17.25" customHeight="1" thickBot="1" x14ac:dyDescent="0.35">
      <c r="A223" s="111"/>
      <c r="B223" s="17">
        <v>190597610</v>
      </c>
      <c r="C223" s="16" t="s">
        <v>266</v>
      </c>
      <c r="D223" s="79">
        <v>1</v>
      </c>
      <c r="E223" s="50">
        <f t="shared" si="100"/>
        <v>387.36</v>
      </c>
      <c r="F223" s="50">
        <f t="shared" si="101"/>
        <v>69.03</v>
      </c>
      <c r="G223" s="50">
        <f t="shared" si="102"/>
        <v>139.31</v>
      </c>
      <c r="H223" s="28">
        <f t="shared" si="103"/>
        <v>595.70000000000005</v>
      </c>
    </row>
    <row r="224" spans="1:8" ht="17.25" customHeight="1" thickBot="1" x14ac:dyDescent="0.35">
      <c r="A224" s="111"/>
      <c r="B224" s="17">
        <v>190597763</v>
      </c>
      <c r="C224" s="16" t="s">
        <v>267</v>
      </c>
      <c r="D224" s="79">
        <v>5</v>
      </c>
      <c r="E224" s="50">
        <f t="shared" si="100"/>
        <v>1936.8000000000002</v>
      </c>
      <c r="F224" s="50">
        <f t="shared" si="101"/>
        <v>345.15</v>
      </c>
      <c r="G224" s="50">
        <f t="shared" si="102"/>
        <v>696.55</v>
      </c>
      <c r="H224" s="28">
        <f t="shared" si="103"/>
        <v>2978.5</v>
      </c>
    </row>
    <row r="225" spans="1:8" ht="17.25" customHeight="1" thickBot="1" x14ac:dyDescent="0.35">
      <c r="A225" s="111"/>
      <c r="B225" s="17">
        <v>190598299</v>
      </c>
      <c r="C225" s="16" t="s">
        <v>268</v>
      </c>
      <c r="D225" s="79">
        <v>3</v>
      </c>
      <c r="E225" s="50">
        <f t="shared" si="100"/>
        <v>1162.08</v>
      </c>
      <c r="F225" s="50">
        <f t="shared" si="101"/>
        <v>207.09</v>
      </c>
      <c r="G225" s="50">
        <f t="shared" si="102"/>
        <v>417.93</v>
      </c>
      <c r="H225" s="28">
        <f t="shared" si="103"/>
        <v>1787.1</v>
      </c>
    </row>
    <row r="226" spans="1:8" ht="17.25" customHeight="1" thickBot="1" x14ac:dyDescent="0.35">
      <c r="A226" s="111"/>
      <c r="B226" s="17">
        <v>191553054</v>
      </c>
      <c r="C226" s="16" t="s">
        <v>269</v>
      </c>
      <c r="D226" s="79">
        <v>15</v>
      </c>
      <c r="E226" s="50">
        <f t="shared" si="100"/>
        <v>5810.4000000000005</v>
      </c>
      <c r="F226" s="50">
        <f t="shared" si="101"/>
        <v>1035.45</v>
      </c>
      <c r="G226" s="50">
        <f t="shared" si="102"/>
        <v>2089.65</v>
      </c>
      <c r="H226" s="28">
        <f t="shared" si="103"/>
        <v>8935.5</v>
      </c>
    </row>
    <row r="227" spans="1:8" ht="17.25" customHeight="1" thickBot="1" x14ac:dyDescent="0.35">
      <c r="A227" s="111"/>
      <c r="B227" s="17">
        <v>191873143</v>
      </c>
      <c r="C227" s="16" t="s">
        <v>270</v>
      </c>
      <c r="D227" s="79">
        <v>5</v>
      </c>
      <c r="E227" s="50">
        <f t="shared" si="100"/>
        <v>1936.8000000000002</v>
      </c>
      <c r="F227" s="50">
        <f t="shared" si="101"/>
        <v>345.15</v>
      </c>
      <c r="G227" s="50">
        <f t="shared" si="102"/>
        <v>696.55</v>
      </c>
      <c r="H227" s="28">
        <f t="shared" si="103"/>
        <v>2978.5</v>
      </c>
    </row>
    <row r="228" spans="1:8" ht="17.25" customHeight="1" thickBot="1" x14ac:dyDescent="0.35">
      <c r="A228" s="111"/>
      <c r="B228" s="17">
        <v>290554930</v>
      </c>
      <c r="C228" s="16" t="s">
        <v>271</v>
      </c>
      <c r="D228" s="79">
        <v>3</v>
      </c>
      <c r="E228" s="50">
        <f t="shared" si="100"/>
        <v>1162.08</v>
      </c>
      <c r="F228" s="50">
        <f t="shared" si="101"/>
        <v>207.09</v>
      </c>
      <c r="G228" s="50">
        <f t="shared" si="102"/>
        <v>417.93</v>
      </c>
      <c r="H228" s="28">
        <f t="shared" si="103"/>
        <v>1787.1</v>
      </c>
    </row>
    <row r="229" spans="1:8" ht="17.25" customHeight="1" thickBot="1" x14ac:dyDescent="0.35">
      <c r="A229" s="112"/>
      <c r="B229" s="17">
        <v>290558380</v>
      </c>
      <c r="C229" s="16" t="s">
        <v>272</v>
      </c>
      <c r="D229" s="79">
        <v>6</v>
      </c>
      <c r="E229" s="50">
        <f t="shared" si="100"/>
        <v>2324.16</v>
      </c>
      <c r="F229" s="50">
        <f t="shared" si="101"/>
        <v>414.18</v>
      </c>
      <c r="G229" s="50">
        <f t="shared" si="102"/>
        <v>835.86</v>
      </c>
      <c r="H229" s="28">
        <f t="shared" si="103"/>
        <v>3574.2</v>
      </c>
    </row>
    <row r="230" spans="1:8" ht="17.25" customHeight="1" thickBot="1" x14ac:dyDescent="0.35">
      <c r="A230" s="113" t="s">
        <v>273</v>
      </c>
      <c r="B230" s="114"/>
      <c r="C230" s="115"/>
      <c r="D230" s="80">
        <v>48</v>
      </c>
      <c r="E230" s="71">
        <f>SUM(E217:E229)</f>
        <v>18593.28</v>
      </c>
      <c r="F230" s="71">
        <f t="shared" ref="F230:H230" si="104">SUM(F217:F229)</f>
        <v>3313.44</v>
      </c>
      <c r="G230" s="71">
        <f t="shared" si="104"/>
        <v>6686.88</v>
      </c>
      <c r="H230" s="71">
        <f t="shared" si="104"/>
        <v>28593.600000000002</v>
      </c>
    </row>
    <row r="231" spans="1:8" ht="17.25" customHeight="1" thickBot="1" x14ac:dyDescent="0.35">
      <c r="A231" s="110" t="s">
        <v>274</v>
      </c>
      <c r="B231" s="17">
        <v>190647294</v>
      </c>
      <c r="C231" s="16" t="s">
        <v>275</v>
      </c>
      <c r="D231" s="79">
        <v>1</v>
      </c>
      <c r="E231" s="50">
        <f>+$D$274*D231</f>
        <v>387.36</v>
      </c>
      <c r="F231" s="50">
        <f>+$D$275*D231</f>
        <v>69.03</v>
      </c>
      <c r="G231" s="50">
        <f>+$D$276*D231</f>
        <v>139.31</v>
      </c>
      <c r="H231" s="28">
        <f t="shared" ref="H231:H232" si="105">SUM(E231:G231)</f>
        <v>595.70000000000005</v>
      </c>
    </row>
    <row r="232" spans="1:8" ht="17.25" customHeight="1" thickBot="1" x14ac:dyDescent="0.35">
      <c r="A232" s="112"/>
      <c r="B232" s="17">
        <v>190647522</v>
      </c>
      <c r="C232" s="16" t="s">
        <v>276</v>
      </c>
      <c r="D232" s="79">
        <v>1</v>
      </c>
      <c r="E232" s="50">
        <f>+$D$274*D232</f>
        <v>387.36</v>
      </c>
      <c r="F232" s="50">
        <f>+$D$275*D232</f>
        <v>69.03</v>
      </c>
      <c r="G232" s="50">
        <f>+$D$276*D232</f>
        <v>139.31</v>
      </c>
      <c r="H232" s="28">
        <f t="shared" si="105"/>
        <v>595.70000000000005</v>
      </c>
    </row>
    <row r="233" spans="1:8" ht="17.25" customHeight="1" thickBot="1" x14ac:dyDescent="0.35">
      <c r="A233" s="113" t="s">
        <v>277</v>
      </c>
      <c r="B233" s="114"/>
      <c r="C233" s="115"/>
      <c r="D233" s="80">
        <v>2</v>
      </c>
      <c r="E233" s="71">
        <f>SUM(E231:E232)</f>
        <v>774.72</v>
      </c>
      <c r="F233" s="71">
        <f t="shared" ref="F233:H233" si="106">SUM(F231:F232)</f>
        <v>138.06</v>
      </c>
      <c r="G233" s="71">
        <f t="shared" si="106"/>
        <v>278.62</v>
      </c>
      <c r="H233" s="71">
        <f t="shared" si="106"/>
        <v>1191.4000000000001</v>
      </c>
    </row>
    <row r="234" spans="1:8" ht="17.25" customHeight="1" thickBot="1" x14ac:dyDescent="0.35">
      <c r="A234" s="110" t="s">
        <v>279</v>
      </c>
      <c r="B234" s="17">
        <v>190089747</v>
      </c>
      <c r="C234" s="16" t="s">
        <v>280</v>
      </c>
      <c r="D234" s="79">
        <v>16</v>
      </c>
      <c r="E234" s="50">
        <f t="shared" ref="E234:E238" si="107">+$D$274*D234</f>
        <v>6197.76</v>
      </c>
      <c r="F234" s="50">
        <f t="shared" ref="F234:F238" si="108">+$D$275*D234</f>
        <v>1104.48</v>
      </c>
      <c r="G234" s="50">
        <f t="shared" ref="G234:G238" si="109">+$D$276*D234</f>
        <v>2228.96</v>
      </c>
      <c r="H234" s="28">
        <f t="shared" ref="H234:H238" si="110">SUM(E234:G234)</f>
        <v>9531.2000000000007</v>
      </c>
    </row>
    <row r="235" spans="1:8" ht="17.25" customHeight="1" thickBot="1" x14ac:dyDescent="0.35">
      <c r="A235" s="111"/>
      <c r="B235" s="17">
        <v>190090525</v>
      </c>
      <c r="C235" s="16" t="s">
        <v>281</v>
      </c>
      <c r="D235" s="79">
        <v>6</v>
      </c>
      <c r="E235" s="50">
        <f t="shared" si="107"/>
        <v>2324.16</v>
      </c>
      <c r="F235" s="50">
        <f t="shared" si="108"/>
        <v>414.18</v>
      </c>
      <c r="G235" s="50">
        <f t="shared" si="109"/>
        <v>835.86</v>
      </c>
      <c r="H235" s="28">
        <f t="shared" si="110"/>
        <v>3574.2</v>
      </c>
    </row>
    <row r="236" spans="1:8" ht="17.25" customHeight="1" thickBot="1" x14ac:dyDescent="0.35">
      <c r="A236" s="111"/>
      <c r="B236" s="17">
        <v>190108037</v>
      </c>
      <c r="C236" s="16" t="s">
        <v>282</v>
      </c>
      <c r="D236" s="79">
        <v>1</v>
      </c>
      <c r="E236" s="50">
        <f t="shared" si="107"/>
        <v>387.36</v>
      </c>
      <c r="F236" s="50">
        <f t="shared" si="108"/>
        <v>69.03</v>
      </c>
      <c r="G236" s="50">
        <f t="shared" si="109"/>
        <v>139.31</v>
      </c>
      <c r="H236" s="28">
        <f t="shared" si="110"/>
        <v>595.70000000000005</v>
      </c>
    </row>
    <row r="237" spans="1:8" ht="17.25" customHeight="1" thickBot="1" x14ac:dyDescent="0.35">
      <c r="A237" s="111"/>
      <c r="B237" s="17">
        <v>190109096</v>
      </c>
      <c r="C237" s="16" t="s">
        <v>283</v>
      </c>
      <c r="D237" s="79">
        <v>5</v>
      </c>
      <c r="E237" s="50">
        <f t="shared" si="107"/>
        <v>1936.8000000000002</v>
      </c>
      <c r="F237" s="50">
        <f t="shared" si="108"/>
        <v>345.15</v>
      </c>
      <c r="G237" s="50">
        <f t="shared" si="109"/>
        <v>696.55</v>
      </c>
      <c r="H237" s="28">
        <f t="shared" si="110"/>
        <v>2978.5</v>
      </c>
    </row>
    <row r="238" spans="1:8" ht="17.25" customHeight="1" thickBot="1" x14ac:dyDescent="0.35">
      <c r="A238" s="112"/>
      <c r="B238" s="17">
        <v>306981303</v>
      </c>
      <c r="C238" s="16" t="s">
        <v>284</v>
      </c>
      <c r="D238" s="79">
        <v>4</v>
      </c>
      <c r="E238" s="50">
        <f t="shared" si="107"/>
        <v>1549.44</v>
      </c>
      <c r="F238" s="50">
        <f t="shared" si="108"/>
        <v>276.12</v>
      </c>
      <c r="G238" s="50">
        <f t="shared" si="109"/>
        <v>557.24</v>
      </c>
      <c r="H238" s="28">
        <f t="shared" si="110"/>
        <v>2382.8000000000002</v>
      </c>
    </row>
    <row r="239" spans="1:8" ht="17.25" customHeight="1" thickBot="1" x14ac:dyDescent="0.35">
      <c r="A239" s="113" t="s">
        <v>285</v>
      </c>
      <c r="B239" s="114"/>
      <c r="C239" s="115"/>
      <c r="D239" s="80">
        <v>32</v>
      </c>
      <c r="E239" s="71">
        <f>SUM(E234:E238)</f>
        <v>12395.520000000002</v>
      </c>
      <c r="F239" s="71">
        <f t="shared" ref="F239:H239" si="111">SUM(F234:F238)</f>
        <v>2208.96</v>
      </c>
      <c r="G239" s="71">
        <f t="shared" si="111"/>
        <v>4457.92</v>
      </c>
      <c r="H239" s="71">
        <f t="shared" si="111"/>
        <v>19062.400000000001</v>
      </c>
    </row>
    <row r="240" spans="1:8" ht="17.25" customHeight="1" thickBot="1" x14ac:dyDescent="0.35">
      <c r="A240" s="110" t="s">
        <v>286</v>
      </c>
      <c r="B240" s="17">
        <v>190480023</v>
      </c>
      <c r="C240" s="16" t="s">
        <v>287</v>
      </c>
      <c r="D240" s="79">
        <v>1</v>
      </c>
      <c r="E240" s="50">
        <f t="shared" ref="E240:E245" si="112">+$D$274*D240</f>
        <v>387.36</v>
      </c>
      <c r="F240" s="50">
        <f t="shared" ref="F240:F245" si="113">+$D$275*D240</f>
        <v>69.03</v>
      </c>
      <c r="G240" s="50">
        <f t="shared" ref="G240:G245" si="114">+$D$276*D240</f>
        <v>139.31</v>
      </c>
      <c r="H240" s="28">
        <f t="shared" ref="H240:H245" si="115">SUM(E240:G240)</f>
        <v>595.70000000000005</v>
      </c>
    </row>
    <row r="241" spans="1:8" ht="17.25" customHeight="1" thickBot="1" x14ac:dyDescent="0.35">
      <c r="A241" s="111"/>
      <c r="B241" s="17">
        <v>190480361</v>
      </c>
      <c r="C241" s="16" t="s">
        <v>288</v>
      </c>
      <c r="D241" s="79">
        <v>11</v>
      </c>
      <c r="E241" s="50">
        <f t="shared" si="112"/>
        <v>4260.96</v>
      </c>
      <c r="F241" s="50">
        <f t="shared" si="113"/>
        <v>759.33</v>
      </c>
      <c r="G241" s="50">
        <f t="shared" si="114"/>
        <v>1532.41</v>
      </c>
      <c r="H241" s="28">
        <f t="shared" si="115"/>
        <v>6552.7</v>
      </c>
    </row>
    <row r="242" spans="1:8" ht="17.25" customHeight="1" thickBot="1" x14ac:dyDescent="0.35">
      <c r="A242" s="111"/>
      <c r="B242" s="17">
        <v>190486396</v>
      </c>
      <c r="C242" s="16" t="s">
        <v>289</v>
      </c>
      <c r="D242" s="79">
        <v>1</v>
      </c>
      <c r="E242" s="50">
        <f t="shared" si="112"/>
        <v>387.36</v>
      </c>
      <c r="F242" s="50">
        <f t="shared" si="113"/>
        <v>69.03</v>
      </c>
      <c r="G242" s="50">
        <f t="shared" si="114"/>
        <v>139.31</v>
      </c>
      <c r="H242" s="28">
        <f t="shared" si="115"/>
        <v>595.70000000000005</v>
      </c>
    </row>
    <row r="243" spans="1:8" ht="17.25" customHeight="1" thickBot="1" x14ac:dyDescent="0.35">
      <c r="A243" s="111"/>
      <c r="B243" s="17">
        <v>190486624</v>
      </c>
      <c r="C243" s="16" t="s">
        <v>290</v>
      </c>
      <c r="D243" s="79">
        <v>3</v>
      </c>
      <c r="E243" s="50">
        <f t="shared" si="112"/>
        <v>1162.08</v>
      </c>
      <c r="F243" s="50">
        <f t="shared" si="113"/>
        <v>207.09</v>
      </c>
      <c r="G243" s="50">
        <f t="shared" si="114"/>
        <v>417.93</v>
      </c>
      <c r="H243" s="28">
        <f t="shared" si="115"/>
        <v>1787.1</v>
      </c>
    </row>
    <row r="244" spans="1:8" ht="17.25" customHeight="1" thickBot="1" x14ac:dyDescent="0.35">
      <c r="A244" s="111"/>
      <c r="B244" s="17">
        <v>290485480</v>
      </c>
      <c r="C244" s="16" t="s">
        <v>291</v>
      </c>
      <c r="D244" s="79">
        <v>3</v>
      </c>
      <c r="E244" s="50">
        <f t="shared" si="112"/>
        <v>1162.08</v>
      </c>
      <c r="F244" s="50">
        <f t="shared" si="113"/>
        <v>207.09</v>
      </c>
      <c r="G244" s="50">
        <f t="shared" si="114"/>
        <v>417.93</v>
      </c>
      <c r="H244" s="28">
        <f t="shared" si="115"/>
        <v>1787.1</v>
      </c>
    </row>
    <row r="245" spans="1:8" ht="17.25" customHeight="1" thickBot="1" x14ac:dyDescent="0.35">
      <c r="A245" s="112"/>
      <c r="B245" s="17">
        <v>290487150</v>
      </c>
      <c r="C245" s="16" t="s">
        <v>292</v>
      </c>
      <c r="D245" s="79">
        <v>5</v>
      </c>
      <c r="E245" s="50">
        <f t="shared" si="112"/>
        <v>1936.8000000000002</v>
      </c>
      <c r="F245" s="50">
        <f t="shared" si="113"/>
        <v>345.15</v>
      </c>
      <c r="G245" s="50">
        <f t="shared" si="114"/>
        <v>696.55</v>
      </c>
      <c r="H245" s="28">
        <f t="shared" si="115"/>
        <v>2978.5</v>
      </c>
    </row>
    <row r="246" spans="1:8" ht="17.25" customHeight="1" thickBot="1" x14ac:dyDescent="0.35">
      <c r="A246" s="113" t="s">
        <v>293</v>
      </c>
      <c r="B246" s="114"/>
      <c r="C246" s="115"/>
      <c r="D246" s="80">
        <v>24</v>
      </c>
      <c r="E246" s="71">
        <f>SUM(E240:E245)</f>
        <v>9296.64</v>
      </c>
      <c r="F246" s="71">
        <f t="shared" ref="F246:H246" si="116">SUM(F240:F245)</f>
        <v>1656.7199999999998</v>
      </c>
      <c r="G246" s="71">
        <f t="shared" si="116"/>
        <v>3343.4399999999996</v>
      </c>
      <c r="H246" s="71">
        <f t="shared" si="116"/>
        <v>14296.8</v>
      </c>
    </row>
    <row r="247" spans="1:8" ht="17.25" customHeight="1" thickBot="1" x14ac:dyDescent="0.35">
      <c r="A247" s="110" t="s">
        <v>294</v>
      </c>
      <c r="B247" s="17">
        <v>190008065</v>
      </c>
      <c r="C247" s="16" t="s">
        <v>295</v>
      </c>
      <c r="D247" s="79">
        <v>2</v>
      </c>
      <c r="E247" s="50">
        <f t="shared" ref="E247:E267" si="117">+$D$274*D247</f>
        <v>774.72</v>
      </c>
      <c r="F247" s="50">
        <f t="shared" ref="F247:F267" si="118">+$D$275*D247</f>
        <v>138.06</v>
      </c>
      <c r="G247" s="50">
        <f t="shared" ref="G247:G267" si="119">+$D$276*D247</f>
        <v>278.62</v>
      </c>
      <c r="H247" s="28">
        <f t="shared" ref="H247:H267" si="120">SUM(E247:G247)</f>
        <v>1191.4000000000001</v>
      </c>
    </row>
    <row r="248" spans="1:8" ht="17.25" customHeight="1" thickBot="1" x14ac:dyDescent="0.35">
      <c r="A248" s="111"/>
      <c r="B248" s="17">
        <v>190012868</v>
      </c>
      <c r="C248" s="16" t="s">
        <v>296</v>
      </c>
      <c r="D248" s="79">
        <v>1</v>
      </c>
      <c r="E248" s="50">
        <f t="shared" si="117"/>
        <v>387.36</v>
      </c>
      <c r="F248" s="50">
        <f t="shared" si="118"/>
        <v>69.03</v>
      </c>
      <c r="G248" s="50">
        <f t="shared" si="119"/>
        <v>139.31</v>
      </c>
      <c r="H248" s="28">
        <f t="shared" si="120"/>
        <v>595.70000000000005</v>
      </c>
    </row>
    <row r="249" spans="1:8" ht="17.25" customHeight="1" thickBot="1" x14ac:dyDescent="0.35">
      <c r="A249" s="111"/>
      <c r="B249" s="17">
        <v>190015782</v>
      </c>
      <c r="C249" s="16" t="s">
        <v>297</v>
      </c>
      <c r="D249" s="79">
        <v>1</v>
      </c>
      <c r="E249" s="50">
        <f t="shared" si="117"/>
        <v>387.36</v>
      </c>
      <c r="F249" s="50">
        <f t="shared" si="118"/>
        <v>69.03</v>
      </c>
      <c r="G249" s="50">
        <f t="shared" si="119"/>
        <v>139.31</v>
      </c>
      <c r="H249" s="28">
        <f t="shared" si="120"/>
        <v>595.70000000000005</v>
      </c>
    </row>
    <row r="250" spans="1:8" ht="17.25" customHeight="1" thickBot="1" x14ac:dyDescent="0.35">
      <c r="A250" s="111"/>
      <c r="B250" s="17">
        <v>190017452</v>
      </c>
      <c r="C250" s="16" t="s">
        <v>298</v>
      </c>
      <c r="D250" s="79">
        <v>1</v>
      </c>
      <c r="E250" s="50">
        <f t="shared" si="117"/>
        <v>387.36</v>
      </c>
      <c r="F250" s="50">
        <f t="shared" si="118"/>
        <v>69.03</v>
      </c>
      <c r="G250" s="50">
        <f t="shared" si="119"/>
        <v>139.31</v>
      </c>
      <c r="H250" s="28">
        <f t="shared" si="120"/>
        <v>595.70000000000005</v>
      </c>
    </row>
    <row r="251" spans="1:8" ht="17.25" customHeight="1" thickBot="1" x14ac:dyDescent="0.35">
      <c r="A251" s="111"/>
      <c r="B251" s="17">
        <v>190019122</v>
      </c>
      <c r="C251" s="16" t="s">
        <v>299</v>
      </c>
      <c r="D251" s="79">
        <v>1</v>
      </c>
      <c r="E251" s="50">
        <f t="shared" si="117"/>
        <v>387.36</v>
      </c>
      <c r="F251" s="50">
        <f t="shared" si="118"/>
        <v>69.03</v>
      </c>
      <c r="G251" s="50">
        <f t="shared" si="119"/>
        <v>139.31</v>
      </c>
      <c r="H251" s="28">
        <f t="shared" si="120"/>
        <v>595.70000000000005</v>
      </c>
    </row>
    <row r="252" spans="1:8" ht="17.25" customHeight="1" thickBot="1" x14ac:dyDescent="0.35">
      <c r="A252" s="111"/>
      <c r="B252" s="17">
        <v>190021155</v>
      </c>
      <c r="C252" s="16" t="s">
        <v>300</v>
      </c>
      <c r="D252" s="79">
        <v>1</v>
      </c>
      <c r="E252" s="50">
        <f t="shared" si="117"/>
        <v>387.36</v>
      </c>
      <c r="F252" s="50">
        <f t="shared" si="118"/>
        <v>69.03</v>
      </c>
      <c r="G252" s="50">
        <f t="shared" si="119"/>
        <v>139.31</v>
      </c>
      <c r="H252" s="28">
        <f t="shared" si="120"/>
        <v>595.70000000000005</v>
      </c>
    </row>
    <row r="253" spans="1:8" ht="17.25" customHeight="1" thickBot="1" x14ac:dyDescent="0.35">
      <c r="A253" s="111"/>
      <c r="B253" s="17">
        <v>190021721</v>
      </c>
      <c r="C253" s="16" t="s">
        <v>301</v>
      </c>
      <c r="D253" s="79">
        <v>1</v>
      </c>
      <c r="E253" s="50">
        <f t="shared" si="117"/>
        <v>387.36</v>
      </c>
      <c r="F253" s="50">
        <f t="shared" si="118"/>
        <v>69.03</v>
      </c>
      <c r="G253" s="50">
        <f t="shared" si="119"/>
        <v>139.31</v>
      </c>
      <c r="H253" s="28">
        <f t="shared" si="120"/>
        <v>595.70000000000005</v>
      </c>
    </row>
    <row r="254" spans="1:8" ht="17.25" customHeight="1" thickBot="1" x14ac:dyDescent="0.35">
      <c r="A254" s="111"/>
      <c r="B254" s="17">
        <v>190022257</v>
      </c>
      <c r="C254" s="16" t="s">
        <v>302</v>
      </c>
      <c r="D254" s="79">
        <v>1</v>
      </c>
      <c r="E254" s="50">
        <f t="shared" si="117"/>
        <v>387.36</v>
      </c>
      <c r="F254" s="50">
        <f t="shared" si="118"/>
        <v>69.03</v>
      </c>
      <c r="G254" s="50">
        <f t="shared" si="119"/>
        <v>139.31</v>
      </c>
      <c r="H254" s="28">
        <f t="shared" si="120"/>
        <v>595.70000000000005</v>
      </c>
    </row>
    <row r="255" spans="1:8" ht="17.25" customHeight="1" thickBot="1" x14ac:dyDescent="0.35">
      <c r="A255" s="111"/>
      <c r="B255" s="17">
        <v>190023544</v>
      </c>
      <c r="C255" s="16" t="s">
        <v>303</v>
      </c>
      <c r="D255" s="79">
        <v>1</v>
      </c>
      <c r="E255" s="50">
        <f t="shared" si="117"/>
        <v>387.36</v>
      </c>
      <c r="F255" s="50">
        <f t="shared" si="118"/>
        <v>69.03</v>
      </c>
      <c r="G255" s="50">
        <f t="shared" si="119"/>
        <v>139.31</v>
      </c>
      <c r="H255" s="28">
        <f t="shared" si="120"/>
        <v>595.70000000000005</v>
      </c>
    </row>
    <row r="256" spans="1:8" ht="17.25" customHeight="1" thickBot="1" x14ac:dyDescent="0.35">
      <c r="A256" s="111"/>
      <c r="B256" s="17">
        <v>190025552</v>
      </c>
      <c r="C256" s="16" t="s">
        <v>304</v>
      </c>
      <c r="D256" s="79">
        <v>1</v>
      </c>
      <c r="E256" s="50">
        <f t="shared" si="117"/>
        <v>387.36</v>
      </c>
      <c r="F256" s="50">
        <f t="shared" si="118"/>
        <v>69.03</v>
      </c>
      <c r="G256" s="50">
        <f t="shared" si="119"/>
        <v>139.31</v>
      </c>
      <c r="H256" s="28">
        <f t="shared" si="120"/>
        <v>595.70000000000005</v>
      </c>
    </row>
    <row r="257" spans="1:8" ht="17.25" customHeight="1" thickBot="1" x14ac:dyDescent="0.35">
      <c r="A257" s="111"/>
      <c r="B257" s="17">
        <v>190027037</v>
      </c>
      <c r="C257" s="16" t="s">
        <v>305</v>
      </c>
      <c r="D257" s="79">
        <v>1</v>
      </c>
      <c r="E257" s="50">
        <f t="shared" si="117"/>
        <v>387.36</v>
      </c>
      <c r="F257" s="50">
        <f t="shared" si="118"/>
        <v>69.03</v>
      </c>
      <c r="G257" s="50">
        <f t="shared" si="119"/>
        <v>139.31</v>
      </c>
      <c r="H257" s="28">
        <f t="shared" si="120"/>
        <v>595.70000000000005</v>
      </c>
    </row>
    <row r="258" spans="1:8" ht="17.25" customHeight="1" thickBot="1" x14ac:dyDescent="0.35">
      <c r="A258" s="111"/>
      <c r="B258" s="17">
        <v>190027941</v>
      </c>
      <c r="C258" s="16" t="s">
        <v>306</v>
      </c>
      <c r="D258" s="79">
        <v>1</v>
      </c>
      <c r="E258" s="50">
        <f t="shared" si="117"/>
        <v>387.36</v>
      </c>
      <c r="F258" s="50">
        <f t="shared" si="118"/>
        <v>69.03</v>
      </c>
      <c r="G258" s="50">
        <f t="shared" si="119"/>
        <v>139.31</v>
      </c>
      <c r="H258" s="28">
        <f t="shared" si="120"/>
        <v>595.70000000000005</v>
      </c>
    </row>
    <row r="259" spans="1:8" ht="17.25" customHeight="1" thickBot="1" x14ac:dyDescent="0.35">
      <c r="A259" s="111"/>
      <c r="B259" s="17">
        <v>190029198</v>
      </c>
      <c r="C259" s="16" t="s">
        <v>307</v>
      </c>
      <c r="D259" s="79">
        <v>1</v>
      </c>
      <c r="E259" s="50">
        <f t="shared" si="117"/>
        <v>387.36</v>
      </c>
      <c r="F259" s="50">
        <f t="shared" si="118"/>
        <v>69.03</v>
      </c>
      <c r="G259" s="50">
        <f t="shared" si="119"/>
        <v>139.31</v>
      </c>
      <c r="H259" s="28">
        <f t="shared" si="120"/>
        <v>595.70000000000005</v>
      </c>
    </row>
    <row r="260" spans="1:8" ht="17.25" customHeight="1" thickBot="1" x14ac:dyDescent="0.35">
      <c r="A260" s="111"/>
      <c r="B260" s="17">
        <v>190030880</v>
      </c>
      <c r="C260" s="16" t="s">
        <v>308</v>
      </c>
      <c r="D260" s="79">
        <v>4</v>
      </c>
      <c r="E260" s="50">
        <f t="shared" si="117"/>
        <v>1549.44</v>
      </c>
      <c r="F260" s="50">
        <f t="shared" si="118"/>
        <v>276.12</v>
      </c>
      <c r="G260" s="50">
        <f t="shared" si="119"/>
        <v>557.24</v>
      </c>
      <c r="H260" s="28">
        <f t="shared" si="120"/>
        <v>2382.8000000000002</v>
      </c>
    </row>
    <row r="261" spans="1:8" ht="17.25" customHeight="1" thickBot="1" x14ac:dyDescent="0.35">
      <c r="A261" s="111"/>
      <c r="B261" s="17">
        <v>190032212</v>
      </c>
      <c r="C261" s="16" t="s">
        <v>309</v>
      </c>
      <c r="D261" s="79">
        <v>1</v>
      </c>
      <c r="E261" s="50">
        <f t="shared" si="117"/>
        <v>387.36</v>
      </c>
      <c r="F261" s="50">
        <f t="shared" si="118"/>
        <v>69.03</v>
      </c>
      <c r="G261" s="50">
        <f t="shared" si="119"/>
        <v>139.31</v>
      </c>
      <c r="H261" s="28">
        <f t="shared" si="120"/>
        <v>595.70000000000005</v>
      </c>
    </row>
    <row r="262" spans="1:8" ht="17.25" customHeight="1" thickBot="1" x14ac:dyDescent="0.35">
      <c r="A262" s="111"/>
      <c r="B262" s="17">
        <v>190032899</v>
      </c>
      <c r="C262" s="16" t="s">
        <v>310</v>
      </c>
      <c r="D262" s="79">
        <v>3</v>
      </c>
      <c r="E262" s="50">
        <f t="shared" si="117"/>
        <v>1162.08</v>
      </c>
      <c r="F262" s="50">
        <f t="shared" si="118"/>
        <v>207.09</v>
      </c>
      <c r="G262" s="50">
        <f t="shared" si="119"/>
        <v>417.93</v>
      </c>
      <c r="H262" s="28">
        <f t="shared" si="120"/>
        <v>1787.1</v>
      </c>
    </row>
    <row r="263" spans="1:8" ht="17.25" customHeight="1" thickBot="1" x14ac:dyDescent="0.35">
      <c r="A263" s="111"/>
      <c r="B263" s="17">
        <v>190033467</v>
      </c>
      <c r="C263" s="16" t="s">
        <v>311</v>
      </c>
      <c r="D263" s="79">
        <v>2</v>
      </c>
      <c r="E263" s="50">
        <f t="shared" si="117"/>
        <v>774.72</v>
      </c>
      <c r="F263" s="50">
        <f t="shared" si="118"/>
        <v>138.06</v>
      </c>
      <c r="G263" s="50">
        <f t="shared" si="119"/>
        <v>278.62</v>
      </c>
      <c r="H263" s="28">
        <f t="shared" si="120"/>
        <v>1191.4000000000001</v>
      </c>
    </row>
    <row r="264" spans="1:8" ht="17.25" customHeight="1" thickBot="1" x14ac:dyDescent="0.35">
      <c r="A264" s="111"/>
      <c r="B264" s="17">
        <v>190033848</v>
      </c>
      <c r="C264" s="16" t="s">
        <v>312</v>
      </c>
      <c r="D264" s="79">
        <v>3</v>
      </c>
      <c r="E264" s="50">
        <f t="shared" si="117"/>
        <v>1162.08</v>
      </c>
      <c r="F264" s="50">
        <f t="shared" si="118"/>
        <v>207.09</v>
      </c>
      <c r="G264" s="50">
        <f t="shared" si="119"/>
        <v>417.93</v>
      </c>
      <c r="H264" s="28">
        <f t="shared" si="120"/>
        <v>1787.1</v>
      </c>
    </row>
    <row r="265" spans="1:8" ht="17.25" customHeight="1" thickBot="1" x14ac:dyDescent="0.35">
      <c r="A265" s="111"/>
      <c r="B265" s="17">
        <v>190033990</v>
      </c>
      <c r="C265" s="16" t="s">
        <v>313</v>
      </c>
      <c r="D265" s="79">
        <v>1</v>
      </c>
      <c r="E265" s="50">
        <f t="shared" si="117"/>
        <v>387.36</v>
      </c>
      <c r="F265" s="50">
        <f t="shared" si="118"/>
        <v>69.03</v>
      </c>
      <c r="G265" s="50">
        <f t="shared" si="119"/>
        <v>139.31</v>
      </c>
      <c r="H265" s="28">
        <f t="shared" si="120"/>
        <v>595.70000000000005</v>
      </c>
    </row>
    <row r="266" spans="1:8" ht="17.25" customHeight="1" thickBot="1" x14ac:dyDescent="0.35">
      <c r="A266" s="111"/>
      <c r="B266" s="17">
        <v>190648777</v>
      </c>
      <c r="C266" s="16" t="s">
        <v>314</v>
      </c>
      <c r="D266" s="79">
        <v>1</v>
      </c>
      <c r="E266" s="50">
        <f t="shared" si="117"/>
        <v>387.36</v>
      </c>
      <c r="F266" s="50">
        <f t="shared" si="118"/>
        <v>69.03</v>
      </c>
      <c r="G266" s="50">
        <f t="shared" si="119"/>
        <v>139.31</v>
      </c>
      <c r="H266" s="28">
        <f t="shared" si="120"/>
        <v>595.70000000000005</v>
      </c>
    </row>
    <row r="267" spans="1:8" ht="17.25" customHeight="1" thickBot="1" x14ac:dyDescent="0.35">
      <c r="A267" s="112"/>
      <c r="B267" s="17">
        <v>290020620</v>
      </c>
      <c r="C267" s="16" t="s">
        <v>315</v>
      </c>
      <c r="D267" s="79">
        <v>1</v>
      </c>
      <c r="E267" s="50">
        <f t="shared" si="117"/>
        <v>387.36</v>
      </c>
      <c r="F267" s="50">
        <f t="shared" si="118"/>
        <v>69.03</v>
      </c>
      <c r="G267" s="50">
        <f t="shared" si="119"/>
        <v>139.31</v>
      </c>
      <c r="H267" s="28">
        <f t="shared" si="120"/>
        <v>595.70000000000005</v>
      </c>
    </row>
    <row r="268" spans="1:8" ht="17.25" customHeight="1" thickBot="1" x14ac:dyDescent="0.35">
      <c r="A268" s="113" t="s">
        <v>316</v>
      </c>
      <c r="B268" s="114"/>
      <c r="C268" s="115"/>
      <c r="D268" s="80">
        <v>30</v>
      </c>
      <c r="E268" s="71">
        <f>SUM(E247:E267)</f>
        <v>11620.8</v>
      </c>
      <c r="F268" s="71">
        <f t="shared" ref="F268:H268" si="121">SUM(F247:F267)</f>
        <v>2070.8999999999996</v>
      </c>
      <c r="G268" s="71">
        <f t="shared" si="121"/>
        <v>4179.2999999999993</v>
      </c>
      <c r="H268" s="71">
        <f t="shared" si="121"/>
        <v>17871</v>
      </c>
    </row>
    <row r="269" spans="1:8" ht="17.25" customHeight="1" thickBot="1" x14ac:dyDescent="0.35">
      <c r="A269" s="110" t="s">
        <v>317</v>
      </c>
      <c r="B269" s="17">
        <v>190177179</v>
      </c>
      <c r="C269" s="16" t="s">
        <v>318</v>
      </c>
      <c r="D269" s="79">
        <v>17</v>
      </c>
      <c r="E269" s="50">
        <f t="shared" ref="E269:E270" si="122">+$D$274*D269</f>
        <v>6585.12</v>
      </c>
      <c r="F269" s="50">
        <f t="shared" ref="F269:F270" si="123">+$D$275*D269</f>
        <v>1173.51</v>
      </c>
      <c r="G269" s="50">
        <f t="shared" ref="G269:G270" si="124">+$D$276*D269</f>
        <v>2368.27</v>
      </c>
      <c r="H269" s="28">
        <f t="shared" ref="H269:H270" si="125">SUM(E269:G269)</f>
        <v>10126.9</v>
      </c>
    </row>
    <row r="270" spans="1:8" ht="17.25" customHeight="1" thickBot="1" x14ac:dyDescent="0.35">
      <c r="A270" s="112"/>
      <c r="B270" s="17">
        <v>190204669</v>
      </c>
      <c r="C270" s="16" t="s">
        <v>319</v>
      </c>
      <c r="D270" s="79">
        <v>6</v>
      </c>
      <c r="E270" s="50">
        <f t="shared" si="122"/>
        <v>2324.16</v>
      </c>
      <c r="F270" s="50">
        <f t="shared" si="123"/>
        <v>414.18</v>
      </c>
      <c r="G270" s="50">
        <f t="shared" si="124"/>
        <v>835.86</v>
      </c>
      <c r="H270" s="28">
        <f t="shared" si="125"/>
        <v>3574.2</v>
      </c>
    </row>
    <row r="271" spans="1:8" ht="17.25" customHeight="1" thickBot="1" x14ac:dyDescent="0.35">
      <c r="A271" s="113" t="s">
        <v>320</v>
      </c>
      <c r="B271" s="114"/>
      <c r="C271" s="115"/>
      <c r="D271" s="80">
        <v>23</v>
      </c>
      <c r="E271" s="71">
        <f>SUM(E269:E270)</f>
        <v>8909.2799999999988</v>
      </c>
      <c r="F271" s="71">
        <f t="shared" ref="F271:H271" si="126">SUM(F269:F270)</f>
        <v>1587.69</v>
      </c>
      <c r="G271" s="71">
        <f t="shared" si="126"/>
        <v>3204.13</v>
      </c>
      <c r="H271" s="71">
        <f t="shared" si="126"/>
        <v>13701.099999999999</v>
      </c>
    </row>
    <row r="272" spans="1:8" ht="17.25" customHeight="1" thickBot="1" x14ac:dyDescent="0.35">
      <c r="A272" s="118" t="s">
        <v>321</v>
      </c>
      <c r="B272" s="119"/>
      <c r="C272" s="120"/>
      <c r="D272" s="80">
        <v>703</v>
      </c>
      <c r="E272" s="71">
        <f t="shared" ref="E272:H272" si="127">+E271+E268+E246+E239+E233+E230+E216+E212+E207+E194+E189+E177+E174+E170+E165+E159+E157+E148+E139+E133+E131+E123+E116+E105+E103+E100+E97+E95+E90+E88+E72+E64+E59+E56+E40+E38+E34+E25+E23+E21+E18+E15+E11+E6</f>
        <v>272314.07999999996</v>
      </c>
      <c r="F272" s="71">
        <f t="shared" si="127"/>
        <v>48528.089999999982</v>
      </c>
      <c r="G272" s="71">
        <f t="shared" si="127"/>
        <v>97934.929999999964</v>
      </c>
      <c r="H272" s="71">
        <f t="shared" si="127"/>
        <v>418777.10000000009</v>
      </c>
    </row>
    <row r="273" spans="1:8" x14ac:dyDescent="0.3">
      <c r="A273" s="117" t="s">
        <v>330</v>
      </c>
      <c r="B273" s="117"/>
      <c r="C273" s="7" t="s">
        <v>0</v>
      </c>
      <c r="D273" s="8" t="s">
        <v>331</v>
      </c>
    </row>
    <row r="274" spans="1:8" x14ac:dyDescent="0.3">
      <c r="A274" s="2" t="s">
        <v>1</v>
      </c>
      <c r="B274" s="2"/>
      <c r="C274" s="22">
        <f>ROUND(1.529*1798*(5/36)*12*1.0145,1)</f>
        <v>4648.3</v>
      </c>
      <c r="D274" s="81">
        <f>+ROUND(C274/12,2)</f>
        <v>387.36</v>
      </c>
      <c r="H274" s="61"/>
    </row>
    <row r="275" spans="1:8" x14ac:dyDescent="0.3">
      <c r="A275" s="2" t="s">
        <v>2</v>
      </c>
      <c r="B275" s="2"/>
      <c r="C275" s="3">
        <f>3.3*251</f>
        <v>828.3</v>
      </c>
      <c r="D275" s="81">
        <f>+ROUND(C275/12,2)</f>
        <v>69.03</v>
      </c>
      <c r="H275" s="68"/>
    </row>
    <row r="276" spans="1:8" x14ac:dyDescent="0.3">
      <c r="A276" s="2" t="s">
        <v>3</v>
      </c>
      <c r="B276" s="2"/>
      <c r="C276" s="3">
        <f>+ROUND(((1.5*1153)/18)*1.0145*12+2*251,1)</f>
        <v>1671.7</v>
      </c>
      <c r="D276" s="81">
        <f>+ROUND(C276/12,2)</f>
        <v>139.31</v>
      </c>
    </row>
    <row r="277" spans="1:8" x14ac:dyDescent="0.3">
      <c r="A277" s="4" t="s">
        <v>4</v>
      </c>
      <c r="B277" s="2"/>
      <c r="C277" s="1">
        <f>SUM(C274:C276)</f>
        <v>7148.3</v>
      </c>
      <c r="D277" s="82">
        <f>SUM(D274:D276)</f>
        <v>595.70000000000005</v>
      </c>
    </row>
    <row r="279" spans="1:8" x14ac:dyDescent="0.3">
      <c r="A279" s="5" t="s">
        <v>5</v>
      </c>
      <c r="C279" s="9"/>
      <c r="D279" s="83"/>
    </row>
    <row r="280" spans="1:8" x14ac:dyDescent="0.3">
      <c r="A280" s="6" t="s">
        <v>8</v>
      </c>
      <c r="B280" s="13"/>
      <c r="C280" s="11"/>
      <c r="D280" s="83"/>
    </row>
    <row r="281" spans="1:8" x14ac:dyDescent="0.3">
      <c r="A281" s="6" t="s">
        <v>6</v>
      </c>
    </row>
    <row r="282" spans="1:8" x14ac:dyDescent="0.3">
      <c r="A282" s="6" t="s">
        <v>7</v>
      </c>
    </row>
  </sheetData>
  <autoFilter ref="A3:H277" xr:uid="{11D85CE2-A995-4B7F-B20B-B6FDDB34D35C}"/>
  <mergeCells count="84">
    <mergeCell ref="E2:H2"/>
    <mergeCell ref="A273:B273"/>
    <mergeCell ref="A19:A20"/>
    <mergeCell ref="A2:D2"/>
    <mergeCell ref="A4:A5"/>
    <mergeCell ref="A6:C6"/>
    <mergeCell ref="A7:A10"/>
    <mergeCell ref="A11:C11"/>
    <mergeCell ref="A12:A14"/>
    <mergeCell ref="A15:C15"/>
    <mergeCell ref="A16:A17"/>
    <mergeCell ref="A18:C18"/>
    <mergeCell ref="A59:C59"/>
    <mergeCell ref="A21:C21"/>
    <mergeCell ref="A23:C23"/>
    <mergeCell ref="A25:C25"/>
    <mergeCell ref="A26:A33"/>
    <mergeCell ref="A34:C34"/>
    <mergeCell ref="A35:A37"/>
    <mergeCell ref="A38:C38"/>
    <mergeCell ref="A40:C40"/>
    <mergeCell ref="A41:A55"/>
    <mergeCell ref="A56:C56"/>
    <mergeCell ref="A57:A58"/>
    <mergeCell ref="A100:C100"/>
    <mergeCell ref="A60:A63"/>
    <mergeCell ref="A64:C64"/>
    <mergeCell ref="A65:A71"/>
    <mergeCell ref="A72:C72"/>
    <mergeCell ref="A73:A87"/>
    <mergeCell ref="A88:C88"/>
    <mergeCell ref="A90:C90"/>
    <mergeCell ref="A91:A94"/>
    <mergeCell ref="A95:C95"/>
    <mergeCell ref="A97:C97"/>
    <mergeCell ref="A98:A99"/>
    <mergeCell ref="A139:C139"/>
    <mergeCell ref="A101:A102"/>
    <mergeCell ref="A103:C103"/>
    <mergeCell ref="A105:C105"/>
    <mergeCell ref="A106:A115"/>
    <mergeCell ref="A116:C116"/>
    <mergeCell ref="A117:A122"/>
    <mergeCell ref="A123:C123"/>
    <mergeCell ref="A124:A130"/>
    <mergeCell ref="A131:C131"/>
    <mergeCell ref="A133:C133"/>
    <mergeCell ref="A134:A138"/>
    <mergeCell ref="A175:A176"/>
    <mergeCell ref="A140:A147"/>
    <mergeCell ref="A148:C148"/>
    <mergeCell ref="A149:A156"/>
    <mergeCell ref="A157:C157"/>
    <mergeCell ref="A159:C159"/>
    <mergeCell ref="A160:A164"/>
    <mergeCell ref="A165:C165"/>
    <mergeCell ref="A166:A169"/>
    <mergeCell ref="A170:C170"/>
    <mergeCell ref="A171:A173"/>
    <mergeCell ref="A174:C174"/>
    <mergeCell ref="A217:A229"/>
    <mergeCell ref="A177:C177"/>
    <mergeCell ref="A178:A188"/>
    <mergeCell ref="A189:C189"/>
    <mergeCell ref="A190:A193"/>
    <mergeCell ref="A194:C194"/>
    <mergeCell ref="A195:A206"/>
    <mergeCell ref="A207:C207"/>
    <mergeCell ref="A208:A211"/>
    <mergeCell ref="A212:C212"/>
    <mergeCell ref="A213:A215"/>
    <mergeCell ref="A216:C216"/>
    <mergeCell ref="A272:C272"/>
    <mergeCell ref="A230:C230"/>
    <mergeCell ref="A231:A232"/>
    <mergeCell ref="A233:C233"/>
    <mergeCell ref="A234:A238"/>
    <mergeCell ref="A239:C239"/>
    <mergeCell ref="A240:A245"/>
    <mergeCell ref="A246:C246"/>
    <mergeCell ref="A247:A267"/>
    <mergeCell ref="A268:C268"/>
    <mergeCell ref="A269:A270"/>
    <mergeCell ref="A271:C27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EFDE0-597F-4950-A8DE-6A078DF9CAFF}">
  <dimension ref="A1:H287"/>
  <sheetViews>
    <sheetView zoomScale="70" zoomScaleNormal="70" workbookViewId="0">
      <pane xSplit="1" ySplit="2" topLeftCell="B253" activePane="bottomRight" state="frozen"/>
      <selection pane="topRight" activeCell="B1" sqref="B1"/>
      <selection pane="bottomLeft" activeCell="A4" sqref="A4"/>
      <selection pane="bottomRight" activeCell="I286" sqref="I286"/>
    </sheetView>
  </sheetViews>
  <sheetFormatPr defaultRowHeight="14.4" x14ac:dyDescent="0.3"/>
  <cols>
    <col min="1" max="1" width="20.33203125" customWidth="1"/>
    <col min="2" max="2" width="16.21875" customWidth="1"/>
    <col min="3" max="3" width="52.33203125" customWidth="1"/>
    <col min="4" max="4" width="17.5546875" style="78" customWidth="1"/>
    <col min="5" max="5" width="13.33203125" customWidth="1"/>
    <col min="6" max="6" width="12.6640625" customWidth="1"/>
    <col min="7" max="7" width="14" customWidth="1"/>
    <col min="8" max="8" width="14.109375" style="72" customWidth="1"/>
  </cols>
  <sheetData>
    <row r="1" spans="1:8" ht="19.2" customHeight="1" thickBot="1" x14ac:dyDescent="0.35">
      <c r="A1" s="14" t="s">
        <v>12</v>
      </c>
    </row>
    <row r="2" spans="1:8" s="15" customFormat="1" ht="40.200000000000003" customHeight="1" thickBot="1" x14ac:dyDescent="0.35">
      <c r="A2" s="38" t="s">
        <v>13</v>
      </c>
      <c r="B2" s="38" t="s">
        <v>411</v>
      </c>
      <c r="C2" s="38" t="s">
        <v>15</v>
      </c>
      <c r="D2" s="38" t="s">
        <v>419</v>
      </c>
      <c r="E2" s="69" t="s">
        <v>324</v>
      </c>
      <c r="F2" s="69" t="s">
        <v>325</v>
      </c>
      <c r="G2" s="69" t="s">
        <v>326</v>
      </c>
      <c r="H2" s="60" t="s">
        <v>425</v>
      </c>
    </row>
    <row r="3" spans="1:8" ht="17.25" customHeight="1" thickBot="1" x14ac:dyDescent="0.35">
      <c r="A3" s="110" t="s">
        <v>16</v>
      </c>
      <c r="B3" s="17">
        <v>190449063</v>
      </c>
      <c r="C3" s="16" t="s">
        <v>17</v>
      </c>
      <c r="D3" s="84">
        <v>1</v>
      </c>
      <c r="E3" s="67">
        <f>+$D$279*D3</f>
        <v>387.36</v>
      </c>
      <c r="F3" s="67">
        <f>+$D$280*D3</f>
        <v>69.03</v>
      </c>
      <c r="G3" s="67">
        <f>+$D$281*D3</f>
        <v>139.31</v>
      </c>
      <c r="H3" s="28">
        <f>SUM(E3:G3)</f>
        <v>595.70000000000005</v>
      </c>
    </row>
    <row r="4" spans="1:8" ht="17.25" customHeight="1" thickBot="1" x14ac:dyDescent="0.35">
      <c r="A4" s="112"/>
      <c r="B4" s="17">
        <v>305616419</v>
      </c>
      <c r="C4" s="16" t="s">
        <v>18</v>
      </c>
      <c r="D4" s="84">
        <v>2</v>
      </c>
      <c r="E4" s="67">
        <f>+$D$279*D4</f>
        <v>774.72</v>
      </c>
      <c r="F4" s="67">
        <f>+$D$280*D4</f>
        <v>138.06</v>
      </c>
      <c r="G4" s="67">
        <f>+$D$281*D4</f>
        <v>278.62</v>
      </c>
      <c r="H4" s="28">
        <f>SUM(E4:G4)</f>
        <v>1191.4000000000001</v>
      </c>
    </row>
    <row r="5" spans="1:8" ht="17.25" customHeight="1" thickBot="1" x14ac:dyDescent="0.35">
      <c r="A5" s="113" t="s">
        <v>19</v>
      </c>
      <c r="B5" s="114"/>
      <c r="C5" s="115"/>
      <c r="D5" s="85">
        <v>3</v>
      </c>
      <c r="E5" s="70">
        <f>SUM(E3:E4)</f>
        <v>1162.08</v>
      </c>
      <c r="F5" s="70">
        <f t="shared" ref="F5:H5" si="0">SUM(F3:F4)</f>
        <v>207.09</v>
      </c>
      <c r="G5" s="70">
        <f t="shared" si="0"/>
        <v>417.93</v>
      </c>
      <c r="H5" s="73">
        <f t="shared" si="0"/>
        <v>1787.1000000000001</v>
      </c>
    </row>
    <row r="6" spans="1:8" ht="17.25" customHeight="1" thickBot="1" x14ac:dyDescent="0.35">
      <c r="A6" s="110" t="s">
        <v>20</v>
      </c>
      <c r="B6" s="17">
        <v>190023925</v>
      </c>
      <c r="C6" s="16" t="s">
        <v>21</v>
      </c>
      <c r="D6" s="84">
        <v>2</v>
      </c>
      <c r="E6" s="67">
        <f t="shared" ref="E6:E10" si="1">+$D$279*D6</f>
        <v>774.72</v>
      </c>
      <c r="F6" s="67">
        <f t="shared" ref="F6:F10" si="2">+$D$280*D6</f>
        <v>138.06</v>
      </c>
      <c r="G6" s="67">
        <f t="shared" ref="G6:G10" si="3">+$D$281*D6</f>
        <v>278.62</v>
      </c>
      <c r="H6" s="28">
        <f t="shared" ref="H6:H10" si="4">SUM(E6:G6)</f>
        <v>1191.4000000000001</v>
      </c>
    </row>
    <row r="7" spans="1:8" ht="17.25" customHeight="1" thickBot="1" x14ac:dyDescent="0.35">
      <c r="A7" s="111"/>
      <c r="B7" s="17">
        <v>190024265</v>
      </c>
      <c r="C7" s="16" t="s">
        <v>22</v>
      </c>
      <c r="D7" s="84">
        <v>1</v>
      </c>
      <c r="E7" s="67">
        <f t="shared" si="1"/>
        <v>387.36</v>
      </c>
      <c r="F7" s="67">
        <f t="shared" si="2"/>
        <v>69.03</v>
      </c>
      <c r="G7" s="67">
        <f t="shared" si="3"/>
        <v>139.31</v>
      </c>
      <c r="H7" s="28">
        <f t="shared" si="4"/>
        <v>595.70000000000005</v>
      </c>
    </row>
    <row r="8" spans="1:8" ht="17.25" customHeight="1" thickBot="1" x14ac:dyDescent="0.35">
      <c r="A8" s="111"/>
      <c r="B8" s="17">
        <v>190048540</v>
      </c>
      <c r="C8" s="16" t="s">
        <v>23</v>
      </c>
      <c r="D8" s="84">
        <v>2</v>
      </c>
      <c r="E8" s="67">
        <f t="shared" si="1"/>
        <v>774.72</v>
      </c>
      <c r="F8" s="67">
        <f t="shared" si="2"/>
        <v>138.06</v>
      </c>
      <c r="G8" s="67">
        <f t="shared" si="3"/>
        <v>278.62</v>
      </c>
      <c r="H8" s="28">
        <f t="shared" si="4"/>
        <v>1191.4000000000001</v>
      </c>
    </row>
    <row r="9" spans="1:8" ht="17.25" customHeight="1" thickBot="1" x14ac:dyDescent="0.35">
      <c r="A9" s="111"/>
      <c r="B9" s="17">
        <v>190049119</v>
      </c>
      <c r="C9" s="16" t="s">
        <v>420</v>
      </c>
      <c r="D9" s="84">
        <v>1</v>
      </c>
      <c r="E9" s="67">
        <f t="shared" si="1"/>
        <v>387.36</v>
      </c>
      <c r="F9" s="67">
        <f t="shared" si="2"/>
        <v>69.03</v>
      </c>
      <c r="G9" s="67">
        <f t="shared" si="3"/>
        <v>139.31</v>
      </c>
      <c r="H9" s="28">
        <f t="shared" si="4"/>
        <v>595.70000000000005</v>
      </c>
    </row>
    <row r="10" spans="1:8" ht="17.25" customHeight="1" thickBot="1" x14ac:dyDescent="0.35">
      <c r="A10" s="112"/>
      <c r="B10" s="17">
        <v>290024070</v>
      </c>
      <c r="C10" s="16" t="s">
        <v>24</v>
      </c>
      <c r="D10" s="84">
        <v>3</v>
      </c>
      <c r="E10" s="67">
        <f t="shared" si="1"/>
        <v>1162.08</v>
      </c>
      <c r="F10" s="67">
        <f t="shared" si="2"/>
        <v>207.09</v>
      </c>
      <c r="G10" s="67">
        <f t="shared" si="3"/>
        <v>417.93</v>
      </c>
      <c r="H10" s="28">
        <f t="shared" si="4"/>
        <v>1787.1</v>
      </c>
    </row>
    <row r="11" spans="1:8" ht="17.25" customHeight="1" thickBot="1" x14ac:dyDescent="0.35">
      <c r="A11" s="113" t="s">
        <v>25</v>
      </c>
      <c r="B11" s="114"/>
      <c r="C11" s="115"/>
      <c r="D11" s="85">
        <v>9</v>
      </c>
      <c r="E11" s="70">
        <f>SUM(E6:E10)</f>
        <v>3486.24</v>
      </c>
      <c r="F11" s="70">
        <f t="shared" ref="F11:H11" si="5">SUM(F6:F10)</f>
        <v>621.27</v>
      </c>
      <c r="G11" s="70">
        <f t="shared" si="5"/>
        <v>1253.79</v>
      </c>
      <c r="H11" s="73">
        <f t="shared" si="5"/>
        <v>5361.2999999999993</v>
      </c>
    </row>
    <row r="12" spans="1:8" ht="17.25" customHeight="1" thickBot="1" x14ac:dyDescent="0.35">
      <c r="A12" s="110" t="s">
        <v>26</v>
      </c>
      <c r="B12" s="17">
        <v>190546078</v>
      </c>
      <c r="C12" s="16" t="s">
        <v>27</v>
      </c>
      <c r="D12" s="84">
        <v>1</v>
      </c>
      <c r="E12" s="67">
        <f t="shared" ref="E12:E14" si="6">+$D$279*D12</f>
        <v>387.36</v>
      </c>
      <c r="F12" s="67">
        <f t="shared" ref="F12:F14" si="7">+$D$280*D12</f>
        <v>69.03</v>
      </c>
      <c r="G12" s="67">
        <f t="shared" ref="G12:G14" si="8">+$D$281*D12</f>
        <v>139.31</v>
      </c>
      <c r="H12" s="28">
        <f t="shared" ref="H12:H14" si="9">SUM(E12:G12)</f>
        <v>595.70000000000005</v>
      </c>
    </row>
    <row r="13" spans="1:8" ht="17.25" customHeight="1" thickBot="1" x14ac:dyDescent="0.35">
      <c r="A13" s="111"/>
      <c r="B13" s="17">
        <v>290534290</v>
      </c>
      <c r="C13" s="16" t="s">
        <v>28</v>
      </c>
      <c r="D13" s="84">
        <v>2</v>
      </c>
      <c r="E13" s="67">
        <f t="shared" si="6"/>
        <v>774.72</v>
      </c>
      <c r="F13" s="67">
        <f t="shared" si="7"/>
        <v>138.06</v>
      </c>
      <c r="G13" s="67">
        <f t="shared" si="8"/>
        <v>278.62</v>
      </c>
      <c r="H13" s="28">
        <f t="shared" si="9"/>
        <v>1191.4000000000001</v>
      </c>
    </row>
    <row r="14" spans="1:8" ht="17.25" customHeight="1" thickBot="1" x14ac:dyDescent="0.35">
      <c r="A14" s="112"/>
      <c r="B14" s="17">
        <v>290547170</v>
      </c>
      <c r="C14" s="16" t="s">
        <v>29</v>
      </c>
      <c r="D14" s="84">
        <v>1</v>
      </c>
      <c r="E14" s="67">
        <f t="shared" si="6"/>
        <v>387.36</v>
      </c>
      <c r="F14" s="67">
        <f t="shared" si="7"/>
        <v>69.03</v>
      </c>
      <c r="G14" s="67">
        <f t="shared" si="8"/>
        <v>139.31</v>
      </c>
      <c r="H14" s="28">
        <f t="shared" si="9"/>
        <v>595.70000000000005</v>
      </c>
    </row>
    <row r="15" spans="1:8" ht="17.25" customHeight="1" thickBot="1" x14ac:dyDescent="0.35">
      <c r="A15" s="113" t="s">
        <v>30</v>
      </c>
      <c r="B15" s="114"/>
      <c r="C15" s="115"/>
      <c r="D15" s="85">
        <v>4</v>
      </c>
      <c r="E15" s="70">
        <f>SUM(E12:E14)</f>
        <v>1549.44</v>
      </c>
      <c r="F15" s="70">
        <f t="shared" ref="F15:H15" si="10">SUM(F12:F14)</f>
        <v>276.12</v>
      </c>
      <c r="G15" s="70">
        <f t="shared" si="10"/>
        <v>557.24</v>
      </c>
      <c r="H15" s="73">
        <f t="shared" si="10"/>
        <v>2382.8000000000002</v>
      </c>
    </row>
    <row r="16" spans="1:8" ht="17.25" customHeight="1" thickBot="1" x14ac:dyDescent="0.35">
      <c r="A16" s="110" t="s">
        <v>31</v>
      </c>
      <c r="B16" s="17">
        <v>190647718</v>
      </c>
      <c r="C16" s="16" t="s">
        <v>32</v>
      </c>
      <c r="D16" s="84">
        <v>1</v>
      </c>
      <c r="E16" s="67">
        <f t="shared" ref="E16:E17" si="11">+$D$279*D16</f>
        <v>387.36</v>
      </c>
      <c r="F16" s="67">
        <f t="shared" ref="F16:F17" si="12">+$D$280*D16</f>
        <v>69.03</v>
      </c>
      <c r="G16" s="67">
        <f t="shared" ref="G16:G17" si="13">+$D$281*D16</f>
        <v>139.31</v>
      </c>
      <c r="H16" s="28">
        <f t="shared" ref="H16:H17" si="14">SUM(E16:G16)</f>
        <v>595.70000000000005</v>
      </c>
    </row>
    <row r="17" spans="1:8" ht="17.25" customHeight="1" thickBot="1" x14ac:dyDescent="0.35">
      <c r="A17" s="112"/>
      <c r="B17" s="17">
        <v>190649911</v>
      </c>
      <c r="C17" s="16" t="s">
        <v>33</v>
      </c>
      <c r="D17" s="84">
        <v>3</v>
      </c>
      <c r="E17" s="67">
        <f t="shared" si="11"/>
        <v>1162.08</v>
      </c>
      <c r="F17" s="67">
        <f t="shared" si="12"/>
        <v>207.09</v>
      </c>
      <c r="G17" s="67">
        <f t="shared" si="13"/>
        <v>417.93</v>
      </c>
      <c r="H17" s="28">
        <f t="shared" si="14"/>
        <v>1787.1</v>
      </c>
    </row>
    <row r="18" spans="1:8" ht="17.25" customHeight="1" thickBot="1" x14ac:dyDescent="0.35">
      <c r="A18" s="113" t="s">
        <v>34</v>
      </c>
      <c r="B18" s="114"/>
      <c r="C18" s="115"/>
      <c r="D18" s="85">
        <v>4</v>
      </c>
      <c r="E18" s="70">
        <f>SUM(E16:E17)</f>
        <v>1549.44</v>
      </c>
      <c r="F18" s="70">
        <f t="shared" ref="F18:H18" si="15">SUM(F16:F17)</f>
        <v>276.12</v>
      </c>
      <c r="G18" s="70">
        <f t="shared" si="15"/>
        <v>557.24</v>
      </c>
      <c r="H18" s="73">
        <f t="shared" si="15"/>
        <v>2382.8000000000002</v>
      </c>
    </row>
    <row r="19" spans="1:8" ht="17.25" customHeight="1" thickBot="1" x14ac:dyDescent="0.35">
      <c r="A19" s="110" t="s">
        <v>35</v>
      </c>
      <c r="B19" s="17">
        <v>191847216</v>
      </c>
      <c r="C19" s="16" t="s">
        <v>36</v>
      </c>
      <c r="D19" s="84">
        <v>2</v>
      </c>
      <c r="E19" s="67">
        <f t="shared" ref="E19:E20" si="16">+$D$279*D19</f>
        <v>774.72</v>
      </c>
      <c r="F19" s="67">
        <f t="shared" ref="F19:F20" si="17">+$D$280*D19</f>
        <v>138.06</v>
      </c>
      <c r="G19" s="67">
        <f t="shared" ref="G19:G20" si="18">+$D$281*D19</f>
        <v>278.62</v>
      </c>
      <c r="H19" s="28">
        <f t="shared" ref="H19:H20" si="19">SUM(E19:G19)</f>
        <v>1191.4000000000001</v>
      </c>
    </row>
    <row r="20" spans="1:8" ht="17.25" customHeight="1" thickBot="1" x14ac:dyDescent="0.35">
      <c r="A20" s="112"/>
      <c r="B20" s="17">
        <v>195472087</v>
      </c>
      <c r="C20" s="16" t="s">
        <v>37</v>
      </c>
      <c r="D20" s="84">
        <v>2</v>
      </c>
      <c r="E20" s="67">
        <f t="shared" si="16"/>
        <v>774.72</v>
      </c>
      <c r="F20" s="67">
        <f t="shared" si="17"/>
        <v>138.06</v>
      </c>
      <c r="G20" s="67">
        <f t="shared" si="18"/>
        <v>278.62</v>
      </c>
      <c r="H20" s="28">
        <f t="shared" si="19"/>
        <v>1191.4000000000001</v>
      </c>
    </row>
    <row r="21" spans="1:8" ht="17.25" customHeight="1" thickBot="1" x14ac:dyDescent="0.35">
      <c r="A21" s="113" t="s">
        <v>38</v>
      </c>
      <c r="B21" s="114"/>
      <c r="C21" s="115"/>
      <c r="D21" s="85">
        <v>4</v>
      </c>
      <c r="E21" s="70">
        <f>SUM(E19:E20)</f>
        <v>1549.44</v>
      </c>
      <c r="F21" s="70">
        <f t="shared" ref="F21:H21" si="20">SUM(F19:F20)</f>
        <v>276.12</v>
      </c>
      <c r="G21" s="70">
        <f t="shared" si="20"/>
        <v>557.24</v>
      </c>
      <c r="H21" s="73">
        <f t="shared" si="20"/>
        <v>2382.8000000000002</v>
      </c>
    </row>
    <row r="22" spans="1:8" ht="17.25" customHeight="1" thickBot="1" x14ac:dyDescent="0.35">
      <c r="A22" s="16" t="s">
        <v>39</v>
      </c>
      <c r="B22" s="17">
        <v>190302241</v>
      </c>
      <c r="C22" s="16" t="s">
        <v>40</v>
      </c>
      <c r="D22" s="84">
        <v>1</v>
      </c>
      <c r="E22" s="67">
        <f>+$D$279*D22</f>
        <v>387.36</v>
      </c>
      <c r="F22" s="67">
        <f>+$D$280*D22</f>
        <v>69.03</v>
      </c>
      <c r="G22" s="67">
        <f>+$D$281*D22</f>
        <v>139.31</v>
      </c>
      <c r="H22" s="28">
        <f>SUM(E22:G22)</f>
        <v>595.70000000000005</v>
      </c>
    </row>
    <row r="23" spans="1:8" ht="17.25" customHeight="1" thickBot="1" x14ac:dyDescent="0.35">
      <c r="A23" s="113" t="s">
        <v>41</v>
      </c>
      <c r="B23" s="114"/>
      <c r="C23" s="115"/>
      <c r="D23" s="85">
        <v>1</v>
      </c>
      <c r="E23" s="70">
        <f>SUM(E22)</f>
        <v>387.36</v>
      </c>
      <c r="F23" s="70">
        <f t="shared" ref="F23:H23" si="21">SUM(F22)</f>
        <v>69.03</v>
      </c>
      <c r="G23" s="70">
        <f t="shared" si="21"/>
        <v>139.31</v>
      </c>
      <c r="H23" s="73">
        <f t="shared" si="21"/>
        <v>595.70000000000005</v>
      </c>
    </row>
    <row r="24" spans="1:8" ht="17.25" customHeight="1" thickBot="1" x14ac:dyDescent="0.35">
      <c r="A24" s="16" t="s">
        <v>42</v>
      </c>
      <c r="B24" s="17">
        <v>190550151</v>
      </c>
      <c r="C24" s="16" t="s">
        <v>43</v>
      </c>
      <c r="D24" s="84">
        <v>4</v>
      </c>
      <c r="E24" s="67">
        <f>+$D$279*D24</f>
        <v>1549.44</v>
      </c>
      <c r="F24" s="67">
        <f>+$D$280*D24</f>
        <v>276.12</v>
      </c>
      <c r="G24" s="67">
        <f>+$D$281*D24</f>
        <v>557.24</v>
      </c>
      <c r="H24" s="28">
        <f>SUM(E24:G24)</f>
        <v>2382.8000000000002</v>
      </c>
    </row>
    <row r="25" spans="1:8" ht="17.25" customHeight="1" thickBot="1" x14ac:dyDescent="0.35">
      <c r="A25" s="113" t="s">
        <v>44</v>
      </c>
      <c r="B25" s="114"/>
      <c r="C25" s="115"/>
      <c r="D25" s="85">
        <v>4</v>
      </c>
      <c r="E25" s="70">
        <f>SUM(E24)</f>
        <v>1549.44</v>
      </c>
      <c r="F25" s="70">
        <f t="shared" ref="F25:H25" si="22">SUM(F24)</f>
        <v>276.12</v>
      </c>
      <c r="G25" s="70">
        <f t="shared" si="22"/>
        <v>557.24</v>
      </c>
      <c r="H25" s="73">
        <f t="shared" si="22"/>
        <v>2382.8000000000002</v>
      </c>
    </row>
    <row r="26" spans="1:8" ht="17.25" customHeight="1" thickBot="1" x14ac:dyDescent="0.35">
      <c r="A26" s="110" t="s">
        <v>45</v>
      </c>
      <c r="B26" s="17">
        <v>190916111</v>
      </c>
      <c r="C26" s="16" t="s">
        <v>46</v>
      </c>
      <c r="D26" s="84">
        <v>2</v>
      </c>
      <c r="E26" s="67">
        <f t="shared" ref="E26:E33" si="23">+$D$279*D26</f>
        <v>774.72</v>
      </c>
      <c r="F26" s="67">
        <f t="shared" ref="F26:F33" si="24">+$D$280*D26</f>
        <v>138.06</v>
      </c>
      <c r="G26" s="67">
        <f t="shared" ref="G26:G33" si="25">+$D$281*D26</f>
        <v>278.62</v>
      </c>
      <c r="H26" s="28">
        <f t="shared" ref="H26:H33" si="26">SUM(E26:G26)</f>
        <v>1191.4000000000001</v>
      </c>
    </row>
    <row r="27" spans="1:8" ht="17.25" customHeight="1" thickBot="1" x14ac:dyDescent="0.35">
      <c r="A27" s="111"/>
      <c r="B27" s="17">
        <v>190916264</v>
      </c>
      <c r="C27" s="16" t="s">
        <v>47</v>
      </c>
      <c r="D27" s="84">
        <v>2</v>
      </c>
      <c r="E27" s="67">
        <f t="shared" si="23"/>
        <v>774.72</v>
      </c>
      <c r="F27" s="67">
        <f t="shared" si="24"/>
        <v>138.06</v>
      </c>
      <c r="G27" s="67">
        <f t="shared" si="25"/>
        <v>278.62</v>
      </c>
      <c r="H27" s="28">
        <f t="shared" si="26"/>
        <v>1191.4000000000001</v>
      </c>
    </row>
    <row r="28" spans="1:8" ht="17.25" customHeight="1" thickBot="1" x14ac:dyDescent="0.35">
      <c r="A28" s="111"/>
      <c r="B28" s="17">
        <v>190917551</v>
      </c>
      <c r="C28" s="16" t="s">
        <v>48</v>
      </c>
      <c r="D28" s="84">
        <v>2</v>
      </c>
      <c r="E28" s="67">
        <f t="shared" si="23"/>
        <v>774.72</v>
      </c>
      <c r="F28" s="67">
        <f t="shared" si="24"/>
        <v>138.06</v>
      </c>
      <c r="G28" s="67">
        <f t="shared" si="25"/>
        <v>278.62</v>
      </c>
      <c r="H28" s="28">
        <f t="shared" si="26"/>
        <v>1191.4000000000001</v>
      </c>
    </row>
    <row r="29" spans="1:8" ht="17.25" customHeight="1" thickBot="1" x14ac:dyDescent="0.35">
      <c r="A29" s="111"/>
      <c r="B29" s="17">
        <v>190919036</v>
      </c>
      <c r="C29" s="16" t="s">
        <v>49</v>
      </c>
      <c r="D29" s="84">
        <v>1</v>
      </c>
      <c r="E29" s="67">
        <f t="shared" si="23"/>
        <v>387.36</v>
      </c>
      <c r="F29" s="67">
        <f t="shared" si="24"/>
        <v>69.03</v>
      </c>
      <c r="G29" s="67">
        <f t="shared" si="25"/>
        <v>139.31</v>
      </c>
      <c r="H29" s="28">
        <f t="shared" si="26"/>
        <v>595.70000000000005</v>
      </c>
    </row>
    <row r="30" spans="1:8" ht="17.25" customHeight="1" thickBot="1" x14ac:dyDescent="0.35">
      <c r="A30" s="111"/>
      <c r="B30" s="17">
        <v>190919189</v>
      </c>
      <c r="C30" s="16" t="s">
        <v>50</v>
      </c>
      <c r="D30" s="84">
        <v>2</v>
      </c>
      <c r="E30" s="67">
        <f t="shared" si="23"/>
        <v>774.72</v>
      </c>
      <c r="F30" s="67">
        <f t="shared" si="24"/>
        <v>138.06</v>
      </c>
      <c r="G30" s="67">
        <f t="shared" si="25"/>
        <v>278.62</v>
      </c>
      <c r="H30" s="28">
        <f t="shared" si="26"/>
        <v>1191.4000000000001</v>
      </c>
    </row>
    <row r="31" spans="1:8" ht="17.25" customHeight="1" thickBot="1" x14ac:dyDescent="0.35">
      <c r="A31" s="111"/>
      <c r="B31" s="17">
        <v>190919221</v>
      </c>
      <c r="C31" s="16" t="s">
        <v>51</v>
      </c>
      <c r="D31" s="84">
        <v>5</v>
      </c>
      <c r="E31" s="67">
        <f t="shared" si="23"/>
        <v>1936.8000000000002</v>
      </c>
      <c r="F31" s="67">
        <f t="shared" si="24"/>
        <v>345.15</v>
      </c>
      <c r="G31" s="67">
        <f t="shared" si="25"/>
        <v>696.55</v>
      </c>
      <c r="H31" s="28">
        <f t="shared" si="26"/>
        <v>2978.5</v>
      </c>
    </row>
    <row r="32" spans="1:8" ht="17.25" customHeight="1" thickBot="1" x14ac:dyDescent="0.35">
      <c r="A32" s="111"/>
      <c r="B32" s="17">
        <v>191873296</v>
      </c>
      <c r="C32" s="16" t="s">
        <v>52</v>
      </c>
      <c r="D32" s="84">
        <v>4</v>
      </c>
      <c r="E32" s="67">
        <f t="shared" si="23"/>
        <v>1549.44</v>
      </c>
      <c r="F32" s="67">
        <f t="shared" si="24"/>
        <v>276.12</v>
      </c>
      <c r="G32" s="67">
        <f t="shared" si="25"/>
        <v>557.24</v>
      </c>
      <c r="H32" s="28">
        <f t="shared" si="26"/>
        <v>2382.8000000000002</v>
      </c>
    </row>
    <row r="33" spans="1:8" ht="17.25" customHeight="1" thickBot="1" x14ac:dyDescent="0.35">
      <c r="A33" s="112"/>
      <c r="B33" s="17">
        <v>290918120</v>
      </c>
      <c r="C33" s="16" t="s">
        <v>53</v>
      </c>
      <c r="D33" s="84">
        <v>4</v>
      </c>
      <c r="E33" s="67">
        <f t="shared" si="23"/>
        <v>1549.44</v>
      </c>
      <c r="F33" s="67">
        <f t="shared" si="24"/>
        <v>276.12</v>
      </c>
      <c r="G33" s="67">
        <f t="shared" si="25"/>
        <v>557.24</v>
      </c>
      <c r="H33" s="28">
        <f t="shared" si="26"/>
        <v>2382.8000000000002</v>
      </c>
    </row>
    <row r="34" spans="1:8" ht="17.25" customHeight="1" thickBot="1" x14ac:dyDescent="0.35">
      <c r="A34" s="113" t="s">
        <v>54</v>
      </c>
      <c r="B34" s="114"/>
      <c r="C34" s="115"/>
      <c r="D34" s="85">
        <v>22</v>
      </c>
      <c r="E34" s="70">
        <f>SUM(E26:E33)</f>
        <v>8521.92</v>
      </c>
      <c r="F34" s="70">
        <f t="shared" ref="F34:H34" si="27">SUM(F26:F33)</f>
        <v>1518.6599999999999</v>
      </c>
      <c r="G34" s="70">
        <f t="shared" si="27"/>
        <v>3064.8199999999997</v>
      </c>
      <c r="H34" s="73">
        <f t="shared" si="27"/>
        <v>13105.400000000001</v>
      </c>
    </row>
    <row r="35" spans="1:8" ht="17.25" customHeight="1" thickBot="1" x14ac:dyDescent="0.35">
      <c r="A35" s="110" t="s">
        <v>55</v>
      </c>
      <c r="B35" s="17">
        <v>190387416</v>
      </c>
      <c r="C35" s="16" t="s">
        <v>56</v>
      </c>
      <c r="D35" s="84">
        <v>5</v>
      </c>
      <c r="E35" s="67">
        <f t="shared" ref="E35:E37" si="28">+$D$279*D35</f>
        <v>1936.8000000000002</v>
      </c>
      <c r="F35" s="67">
        <f t="shared" ref="F35:F37" si="29">+$D$280*D35</f>
        <v>345.15</v>
      </c>
      <c r="G35" s="67">
        <f t="shared" ref="G35:G37" si="30">+$D$281*D35</f>
        <v>696.55</v>
      </c>
      <c r="H35" s="28">
        <f t="shared" ref="H35:H37" si="31">SUM(E35:G35)</f>
        <v>2978.5</v>
      </c>
    </row>
    <row r="36" spans="1:8" ht="17.25" customHeight="1" thickBot="1" x14ac:dyDescent="0.35">
      <c r="A36" s="111"/>
      <c r="B36" s="17">
        <v>190397862</v>
      </c>
      <c r="C36" s="16" t="s">
        <v>57</v>
      </c>
      <c r="D36" s="84">
        <v>1</v>
      </c>
      <c r="E36" s="67">
        <f t="shared" si="28"/>
        <v>387.36</v>
      </c>
      <c r="F36" s="67">
        <f t="shared" si="29"/>
        <v>69.03</v>
      </c>
      <c r="G36" s="67">
        <f t="shared" si="30"/>
        <v>139.31</v>
      </c>
      <c r="H36" s="28">
        <f t="shared" si="31"/>
        <v>595.70000000000005</v>
      </c>
    </row>
    <row r="37" spans="1:8" ht="17.25" customHeight="1" thickBot="1" x14ac:dyDescent="0.35">
      <c r="A37" s="112"/>
      <c r="B37" s="17">
        <v>190399347</v>
      </c>
      <c r="C37" s="16" t="s">
        <v>58</v>
      </c>
      <c r="D37" s="84">
        <v>2</v>
      </c>
      <c r="E37" s="67">
        <f t="shared" si="28"/>
        <v>774.72</v>
      </c>
      <c r="F37" s="67">
        <f t="shared" si="29"/>
        <v>138.06</v>
      </c>
      <c r="G37" s="67">
        <f t="shared" si="30"/>
        <v>278.62</v>
      </c>
      <c r="H37" s="28">
        <f t="shared" si="31"/>
        <v>1191.4000000000001</v>
      </c>
    </row>
    <row r="38" spans="1:8" ht="17.25" customHeight="1" thickBot="1" x14ac:dyDescent="0.35">
      <c r="A38" s="113" t="s">
        <v>59</v>
      </c>
      <c r="B38" s="114"/>
      <c r="C38" s="115"/>
      <c r="D38" s="85">
        <v>8</v>
      </c>
      <c r="E38" s="70">
        <f>SUM(E35:E37)</f>
        <v>3098.88</v>
      </c>
      <c r="F38" s="70">
        <f t="shared" ref="F38:H38" si="32">SUM(F35:F37)</f>
        <v>552.24</v>
      </c>
      <c r="G38" s="70">
        <f t="shared" si="32"/>
        <v>1114.48</v>
      </c>
      <c r="H38" s="73">
        <f t="shared" si="32"/>
        <v>4765.6000000000004</v>
      </c>
    </row>
    <row r="39" spans="1:8" ht="17.25" customHeight="1" thickBot="1" x14ac:dyDescent="0.35">
      <c r="A39" s="16" t="s">
        <v>60</v>
      </c>
      <c r="B39" s="17">
        <v>191638451</v>
      </c>
      <c r="C39" s="16" t="s">
        <v>61</v>
      </c>
      <c r="D39" s="84">
        <v>2</v>
      </c>
      <c r="E39" s="67">
        <f>+$D$279*D39</f>
        <v>774.72</v>
      </c>
      <c r="F39" s="67">
        <f>+$D$280*D39</f>
        <v>138.06</v>
      </c>
      <c r="G39" s="67">
        <f>+$D$281*D39</f>
        <v>278.62</v>
      </c>
      <c r="H39" s="28">
        <f>SUM(E39:G39)</f>
        <v>1191.4000000000001</v>
      </c>
    </row>
    <row r="40" spans="1:8" ht="17.25" customHeight="1" thickBot="1" x14ac:dyDescent="0.35">
      <c r="A40" s="113" t="s">
        <v>62</v>
      </c>
      <c r="B40" s="114"/>
      <c r="C40" s="115"/>
      <c r="D40" s="85">
        <v>2</v>
      </c>
      <c r="E40" s="70">
        <f>SUM(E39)</f>
        <v>774.72</v>
      </c>
      <c r="F40" s="70">
        <f t="shared" ref="F40:H40" si="33">SUM(F39)</f>
        <v>138.06</v>
      </c>
      <c r="G40" s="70">
        <f t="shared" si="33"/>
        <v>278.62</v>
      </c>
      <c r="H40" s="73">
        <f t="shared" si="33"/>
        <v>1191.4000000000001</v>
      </c>
    </row>
    <row r="41" spans="1:8" ht="17.25" customHeight="1" thickBot="1" x14ac:dyDescent="0.35">
      <c r="A41" s="110" t="s">
        <v>63</v>
      </c>
      <c r="B41" s="17">
        <v>191075177</v>
      </c>
      <c r="C41" s="16" t="s">
        <v>64</v>
      </c>
      <c r="D41" s="84">
        <v>1</v>
      </c>
      <c r="E41" s="67">
        <f t="shared" ref="E41:E55" si="34">+$D$279*D41</f>
        <v>387.36</v>
      </c>
      <c r="F41" s="67">
        <f t="shared" ref="F41:F55" si="35">+$D$280*D41</f>
        <v>69.03</v>
      </c>
      <c r="G41" s="67">
        <f t="shared" ref="G41:G55" si="36">+$D$281*D41</f>
        <v>139.31</v>
      </c>
      <c r="H41" s="28">
        <f t="shared" ref="H41:H55" si="37">SUM(E41:G41)</f>
        <v>595.70000000000005</v>
      </c>
    </row>
    <row r="42" spans="1:8" ht="17.25" customHeight="1" thickBot="1" x14ac:dyDescent="0.35">
      <c r="A42" s="111"/>
      <c r="B42" s="17">
        <v>191075362</v>
      </c>
      <c r="C42" s="16" t="s">
        <v>65</v>
      </c>
      <c r="D42" s="84">
        <v>1</v>
      </c>
      <c r="E42" s="67">
        <f t="shared" si="34"/>
        <v>387.36</v>
      </c>
      <c r="F42" s="67">
        <f t="shared" si="35"/>
        <v>69.03</v>
      </c>
      <c r="G42" s="67">
        <f t="shared" si="36"/>
        <v>139.31</v>
      </c>
      <c r="H42" s="28">
        <f t="shared" si="37"/>
        <v>595.70000000000005</v>
      </c>
    </row>
    <row r="43" spans="1:8" ht="17.25" customHeight="1" thickBot="1" x14ac:dyDescent="0.35">
      <c r="A43" s="111"/>
      <c r="B43" s="17">
        <v>191075743</v>
      </c>
      <c r="C43" s="16" t="s">
        <v>66</v>
      </c>
      <c r="D43" s="84">
        <v>4</v>
      </c>
      <c r="E43" s="67">
        <f t="shared" si="34"/>
        <v>1549.44</v>
      </c>
      <c r="F43" s="67">
        <f t="shared" si="35"/>
        <v>276.12</v>
      </c>
      <c r="G43" s="67">
        <f t="shared" si="36"/>
        <v>557.24</v>
      </c>
      <c r="H43" s="28">
        <f t="shared" si="37"/>
        <v>2382.8000000000002</v>
      </c>
    </row>
    <row r="44" spans="1:8" ht="17.25" customHeight="1" thickBot="1" x14ac:dyDescent="0.35">
      <c r="A44" s="111"/>
      <c r="B44" s="17">
        <v>191092326</v>
      </c>
      <c r="C44" s="16" t="s">
        <v>67</v>
      </c>
      <c r="D44" s="84">
        <v>1</v>
      </c>
      <c r="E44" s="67">
        <f t="shared" si="34"/>
        <v>387.36</v>
      </c>
      <c r="F44" s="67">
        <f t="shared" si="35"/>
        <v>69.03</v>
      </c>
      <c r="G44" s="67">
        <f t="shared" si="36"/>
        <v>139.31</v>
      </c>
      <c r="H44" s="28">
        <f t="shared" si="37"/>
        <v>595.70000000000005</v>
      </c>
    </row>
    <row r="45" spans="1:8" ht="17.25" customHeight="1" thickBot="1" x14ac:dyDescent="0.35">
      <c r="A45" s="111"/>
      <c r="B45" s="17">
        <v>191093951</v>
      </c>
      <c r="C45" s="16" t="s">
        <v>68</v>
      </c>
      <c r="D45" s="84">
        <v>3</v>
      </c>
      <c r="E45" s="67">
        <f t="shared" si="34"/>
        <v>1162.08</v>
      </c>
      <c r="F45" s="67">
        <f t="shared" si="35"/>
        <v>207.09</v>
      </c>
      <c r="G45" s="67">
        <f t="shared" si="36"/>
        <v>417.93</v>
      </c>
      <c r="H45" s="28">
        <f t="shared" si="37"/>
        <v>1787.1</v>
      </c>
    </row>
    <row r="46" spans="1:8" ht="17.25" customHeight="1" thickBot="1" x14ac:dyDescent="0.35">
      <c r="A46" s="111"/>
      <c r="B46" s="17">
        <v>191095589</v>
      </c>
      <c r="C46" s="16" t="s">
        <v>69</v>
      </c>
      <c r="D46" s="84">
        <v>1</v>
      </c>
      <c r="E46" s="67">
        <f t="shared" si="34"/>
        <v>387.36</v>
      </c>
      <c r="F46" s="67">
        <f t="shared" si="35"/>
        <v>69.03</v>
      </c>
      <c r="G46" s="67">
        <f t="shared" si="36"/>
        <v>139.31</v>
      </c>
      <c r="H46" s="28">
        <f t="shared" si="37"/>
        <v>595.70000000000005</v>
      </c>
    </row>
    <row r="47" spans="1:8" ht="17.25" customHeight="1" thickBot="1" x14ac:dyDescent="0.35">
      <c r="A47" s="111"/>
      <c r="B47" s="17">
        <v>191097063</v>
      </c>
      <c r="C47" s="16" t="s">
        <v>70</v>
      </c>
      <c r="D47" s="84">
        <v>2</v>
      </c>
      <c r="E47" s="67">
        <f t="shared" si="34"/>
        <v>774.72</v>
      </c>
      <c r="F47" s="67">
        <f t="shared" si="35"/>
        <v>138.06</v>
      </c>
      <c r="G47" s="67">
        <f t="shared" si="36"/>
        <v>278.62</v>
      </c>
      <c r="H47" s="28">
        <f t="shared" si="37"/>
        <v>1191.4000000000001</v>
      </c>
    </row>
    <row r="48" spans="1:8" ht="17.25" customHeight="1" thickBot="1" x14ac:dyDescent="0.35">
      <c r="A48" s="111"/>
      <c r="B48" s="17">
        <v>191098546</v>
      </c>
      <c r="C48" s="16" t="s">
        <v>71</v>
      </c>
      <c r="D48" s="84">
        <v>3</v>
      </c>
      <c r="E48" s="67">
        <f t="shared" si="34"/>
        <v>1162.08</v>
      </c>
      <c r="F48" s="67">
        <f t="shared" si="35"/>
        <v>207.09</v>
      </c>
      <c r="G48" s="67">
        <f t="shared" si="36"/>
        <v>417.93</v>
      </c>
      <c r="H48" s="28">
        <f t="shared" si="37"/>
        <v>1787.1</v>
      </c>
    </row>
    <row r="49" spans="1:8" ht="17.25" customHeight="1" thickBot="1" x14ac:dyDescent="0.35">
      <c r="A49" s="111"/>
      <c r="B49" s="17">
        <v>291074980</v>
      </c>
      <c r="C49" s="16" t="s">
        <v>72</v>
      </c>
      <c r="D49" s="84">
        <v>1</v>
      </c>
      <c r="E49" s="67">
        <f t="shared" si="34"/>
        <v>387.36</v>
      </c>
      <c r="F49" s="67">
        <f t="shared" si="35"/>
        <v>69.03</v>
      </c>
      <c r="G49" s="67">
        <f t="shared" si="36"/>
        <v>139.31</v>
      </c>
      <c r="H49" s="28">
        <f t="shared" si="37"/>
        <v>595.70000000000005</v>
      </c>
    </row>
    <row r="50" spans="1:8" ht="17.25" customHeight="1" thickBot="1" x14ac:dyDescent="0.35">
      <c r="A50" s="111"/>
      <c r="B50" s="17">
        <v>291075210</v>
      </c>
      <c r="C50" s="16" t="s">
        <v>73</v>
      </c>
      <c r="D50" s="84">
        <v>5</v>
      </c>
      <c r="E50" s="67">
        <f t="shared" si="34"/>
        <v>1936.8000000000002</v>
      </c>
      <c r="F50" s="67">
        <f t="shared" si="35"/>
        <v>345.15</v>
      </c>
      <c r="G50" s="67">
        <f t="shared" si="36"/>
        <v>696.55</v>
      </c>
      <c r="H50" s="28">
        <f t="shared" si="37"/>
        <v>2978.5</v>
      </c>
    </row>
    <row r="51" spans="1:8" ht="17.25" customHeight="1" thickBot="1" x14ac:dyDescent="0.35">
      <c r="A51" s="111"/>
      <c r="B51" s="17">
        <v>291090080</v>
      </c>
      <c r="C51" s="16" t="s">
        <v>74</v>
      </c>
      <c r="D51" s="84">
        <v>1</v>
      </c>
      <c r="E51" s="67">
        <f t="shared" si="34"/>
        <v>387.36</v>
      </c>
      <c r="F51" s="67">
        <f t="shared" si="35"/>
        <v>69.03</v>
      </c>
      <c r="G51" s="67">
        <f t="shared" si="36"/>
        <v>139.31</v>
      </c>
      <c r="H51" s="28">
        <f t="shared" si="37"/>
        <v>595.70000000000005</v>
      </c>
    </row>
    <row r="52" spans="1:8" ht="17.25" customHeight="1" thickBot="1" x14ac:dyDescent="0.35">
      <c r="A52" s="111"/>
      <c r="B52" s="17">
        <v>291095960</v>
      </c>
      <c r="C52" s="16" t="s">
        <v>75</v>
      </c>
      <c r="D52" s="84">
        <v>2</v>
      </c>
      <c r="E52" s="67">
        <f t="shared" si="34"/>
        <v>774.72</v>
      </c>
      <c r="F52" s="67">
        <f t="shared" si="35"/>
        <v>138.06</v>
      </c>
      <c r="G52" s="67">
        <f t="shared" si="36"/>
        <v>278.62</v>
      </c>
      <c r="H52" s="28">
        <f t="shared" si="37"/>
        <v>1191.4000000000001</v>
      </c>
    </row>
    <row r="53" spans="1:8" ht="17.25" customHeight="1" thickBot="1" x14ac:dyDescent="0.35">
      <c r="A53" s="111"/>
      <c r="B53" s="17">
        <v>291097630</v>
      </c>
      <c r="C53" s="16" t="s">
        <v>76</v>
      </c>
      <c r="D53" s="84">
        <v>2</v>
      </c>
      <c r="E53" s="67">
        <f t="shared" si="34"/>
        <v>774.72</v>
      </c>
      <c r="F53" s="67">
        <f t="shared" si="35"/>
        <v>138.06</v>
      </c>
      <c r="G53" s="67">
        <f t="shared" si="36"/>
        <v>278.62</v>
      </c>
      <c r="H53" s="28">
        <f t="shared" si="37"/>
        <v>1191.4000000000001</v>
      </c>
    </row>
    <row r="54" spans="1:8" ht="17.25" customHeight="1" thickBot="1" x14ac:dyDescent="0.35">
      <c r="A54" s="111"/>
      <c r="B54" s="17">
        <v>291631130</v>
      </c>
      <c r="C54" s="16" t="s">
        <v>77</v>
      </c>
      <c r="D54" s="84">
        <v>3</v>
      </c>
      <c r="E54" s="67">
        <f t="shared" si="34"/>
        <v>1162.08</v>
      </c>
      <c r="F54" s="67">
        <f t="shared" si="35"/>
        <v>207.09</v>
      </c>
      <c r="G54" s="67">
        <f t="shared" si="36"/>
        <v>417.93</v>
      </c>
      <c r="H54" s="28">
        <f t="shared" si="37"/>
        <v>1787.1</v>
      </c>
    </row>
    <row r="55" spans="1:8" ht="17.25" customHeight="1" thickBot="1" x14ac:dyDescent="0.35">
      <c r="A55" s="112"/>
      <c r="B55" s="17">
        <v>305236534</v>
      </c>
      <c r="C55" s="16" t="s">
        <v>78</v>
      </c>
      <c r="D55" s="84">
        <v>3</v>
      </c>
      <c r="E55" s="67">
        <f t="shared" si="34"/>
        <v>1162.08</v>
      </c>
      <c r="F55" s="67">
        <f t="shared" si="35"/>
        <v>207.09</v>
      </c>
      <c r="G55" s="67">
        <f t="shared" si="36"/>
        <v>417.93</v>
      </c>
      <c r="H55" s="28">
        <f t="shared" si="37"/>
        <v>1787.1</v>
      </c>
    </row>
    <row r="56" spans="1:8" ht="17.25" customHeight="1" thickBot="1" x14ac:dyDescent="0.35">
      <c r="A56" s="113" t="s">
        <v>79</v>
      </c>
      <c r="B56" s="114"/>
      <c r="C56" s="115"/>
      <c r="D56" s="85">
        <v>33</v>
      </c>
      <c r="E56" s="70">
        <f>SUM(E41:E55)</f>
        <v>12782.88</v>
      </c>
      <c r="F56" s="70">
        <f t="shared" ref="F56:H56" si="38">SUM(F41:F55)</f>
        <v>2277.9899999999998</v>
      </c>
      <c r="G56" s="70">
        <f t="shared" si="38"/>
        <v>4597.2299999999996</v>
      </c>
      <c r="H56" s="73">
        <f t="shared" si="38"/>
        <v>19658.099999999999</v>
      </c>
    </row>
    <row r="57" spans="1:8" ht="17.25" customHeight="1" thickBot="1" x14ac:dyDescent="0.35">
      <c r="A57" s="110" t="s">
        <v>80</v>
      </c>
      <c r="B57" s="17">
        <v>190398583</v>
      </c>
      <c r="C57" s="16" t="s">
        <v>81</v>
      </c>
      <c r="D57" s="84">
        <v>1</v>
      </c>
      <c r="E57" s="67">
        <f t="shared" ref="E57:E58" si="39">+$D$279*D57</f>
        <v>387.36</v>
      </c>
      <c r="F57" s="67">
        <f t="shared" ref="F57:F58" si="40">+$D$280*D57</f>
        <v>69.03</v>
      </c>
      <c r="G57" s="67">
        <f t="shared" ref="G57:G58" si="41">+$D$281*D57</f>
        <v>139.31</v>
      </c>
      <c r="H57" s="28">
        <f t="shared" ref="H57:H58" si="42">SUM(E57:G57)</f>
        <v>595.70000000000005</v>
      </c>
    </row>
    <row r="58" spans="1:8" ht="17.25" customHeight="1" thickBot="1" x14ac:dyDescent="0.35">
      <c r="A58" s="112"/>
      <c r="B58" s="17">
        <v>190398964</v>
      </c>
      <c r="C58" s="16" t="s">
        <v>82</v>
      </c>
      <c r="D58" s="84">
        <v>2</v>
      </c>
      <c r="E58" s="67">
        <f t="shared" si="39"/>
        <v>774.72</v>
      </c>
      <c r="F58" s="67">
        <f t="shared" si="40"/>
        <v>138.06</v>
      </c>
      <c r="G58" s="67">
        <f t="shared" si="41"/>
        <v>278.62</v>
      </c>
      <c r="H58" s="28">
        <f t="shared" si="42"/>
        <v>1191.4000000000001</v>
      </c>
    </row>
    <row r="59" spans="1:8" ht="17.25" customHeight="1" thickBot="1" x14ac:dyDescent="0.35">
      <c r="A59" s="113" t="s">
        <v>83</v>
      </c>
      <c r="B59" s="114"/>
      <c r="C59" s="115"/>
      <c r="D59" s="85">
        <v>3</v>
      </c>
      <c r="E59" s="70">
        <f>SUM(E57:E58)</f>
        <v>1162.08</v>
      </c>
      <c r="F59" s="70">
        <f t="shared" ref="F59:H59" si="43">SUM(F57:F58)</f>
        <v>207.09</v>
      </c>
      <c r="G59" s="70">
        <f t="shared" si="43"/>
        <v>417.93</v>
      </c>
      <c r="H59" s="73">
        <f t="shared" si="43"/>
        <v>1787.1000000000001</v>
      </c>
    </row>
    <row r="60" spans="1:8" ht="17.25" customHeight="1" thickBot="1" x14ac:dyDescent="0.35">
      <c r="A60" s="110" t="s">
        <v>84</v>
      </c>
      <c r="B60" s="17">
        <v>191018151</v>
      </c>
      <c r="C60" s="16" t="s">
        <v>85</v>
      </c>
      <c r="D60" s="84">
        <v>2</v>
      </c>
      <c r="E60" s="67">
        <f t="shared" ref="E60:E63" si="44">+$D$279*D60</f>
        <v>774.72</v>
      </c>
      <c r="F60" s="67">
        <f t="shared" ref="F60:F63" si="45">+$D$280*D60</f>
        <v>138.06</v>
      </c>
      <c r="G60" s="67">
        <f t="shared" ref="G60:G63" si="46">+$D$281*D60</f>
        <v>278.62</v>
      </c>
      <c r="H60" s="28">
        <f t="shared" ref="H60:H63" si="47">SUM(E60:G60)</f>
        <v>1191.4000000000001</v>
      </c>
    </row>
    <row r="61" spans="1:8" ht="17.25" customHeight="1" thickBot="1" x14ac:dyDescent="0.35">
      <c r="A61" s="111"/>
      <c r="B61" s="17">
        <v>191018532</v>
      </c>
      <c r="C61" s="16" t="s">
        <v>86</v>
      </c>
      <c r="D61" s="84">
        <v>3</v>
      </c>
      <c r="E61" s="67">
        <f t="shared" si="44"/>
        <v>1162.08</v>
      </c>
      <c r="F61" s="67">
        <f t="shared" si="45"/>
        <v>207.09</v>
      </c>
      <c r="G61" s="67">
        <f t="shared" si="46"/>
        <v>417.93</v>
      </c>
      <c r="H61" s="28">
        <f t="shared" si="47"/>
        <v>1787.1</v>
      </c>
    </row>
    <row r="62" spans="1:8" ht="17.25" customHeight="1" thickBot="1" x14ac:dyDescent="0.35">
      <c r="A62" s="111"/>
      <c r="B62" s="17">
        <v>191018685</v>
      </c>
      <c r="C62" s="16" t="s">
        <v>87</v>
      </c>
      <c r="D62" s="84">
        <v>5</v>
      </c>
      <c r="E62" s="67">
        <f t="shared" si="44"/>
        <v>1936.8000000000002</v>
      </c>
      <c r="F62" s="67">
        <f t="shared" si="45"/>
        <v>345.15</v>
      </c>
      <c r="G62" s="67">
        <f t="shared" si="46"/>
        <v>696.55</v>
      </c>
      <c r="H62" s="28">
        <f t="shared" si="47"/>
        <v>2978.5</v>
      </c>
    </row>
    <row r="63" spans="1:8" ht="17.25" customHeight="1" thickBot="1" x14ac:dyDescent="0.35">
      <c r="A63" s="112"/>
      <c r="B63" s="17">
        <v>291018490</v>
      </c>
      <c r="C63" s="16" t="s">
        <v>88</v>
      </c>
      <c r="D63" s="84">
        <v>2</v>
      </c>
      <c r="E63" s="67">
        <f t="shared" si="44"/>
        <v>774.72</v>
      </c>
      <c r="F63" s="67">
        <f t="shared" si="45"/>
        <v>138.06</v>
      </c>
      <c r="G63" s="67">
        <f t="shared" si="46"/>
        <v>278.62</v>
      </c>
      <c r="H63" s="28">
        <f t="shared" si="47"/>
        <v>1191.4000000000001</v>
      </c>
    </row>
    <row r="64" spans="1:8" ht="17.25" customHeight="1" thickBot="1" x14ac:dyDescent="0.35">
      <c r="A64" s="113" t="s">
        <v>89</v>
      </c>
      <c r="B64" s="114"/>
      <c r="C64" s="115"/>
      <c r="D64" s="85">
        <v>12</v>
      </c>
      <c r="E64" s="70">
        <f>SUM(E60:E63)</f>
        <v>4648.3200000000006</v>
      </c>
      <c r="F64" s="70">
        <f t="shared" ref="F64:H64" si="48">SUM(F60:F63)</f>
        <v>828.3599999999999</v>
      </c>
      <c r="G64" s="70">
        <f t="shared" si="48"/>
        <v>1671.7199999999998</v>
      </c>
      <c r="H64" s="73">
        <f t="shared" si="48"/>
        <v>7148.4</v>
      </c>
    </row>
    <row r="65" spans="1:8" ht="17.25" customHeight="1" thickBot="1" x14ac:dyDescent="0.35">
      <c r="A65" s="110" t="s">
        <v>90</v>
      </c>
      <c r="B65" s="17">
        <v>190091812</v>
      </c>
      <c r="C65" s="16" t="s">
        <v>91</v>
      </c>
      <c r="D65" s="84">
        <v>2</v>
      </c>
      <c r="E65" s="67">
        <f t="shared" ref="E65:E71" si="49">+$D$279*D65</f>
        <v>774.72</v>
      </c>
      <c r="F65" s="67">
        <f t="shared" ref="F65:F71" si="50">+$D$280*D65</f>
        <v>138.06</v>
      </c>
      <c r="G65" s="67">
        <f t="shared" ref="G65:G71" si="51">+$D$281*D65</f>
        <v>278.62</v>
      </c>
      <c r="H65" s="28">
        <f t="shared" ref="H65:H71" si="52">SUM(E65:G65)</f>
        <v>1191.4000000000001</v>
      </c>
    </row>
    <row r="66" spans="1:8" ht="17.25" customHeight="1" thickBot="1" x14ac:dyDescent="0.35">
      <c r="A66" s="111"/>
      <c r="B66" s="17">
        <v>190092729</v>
      </c>
      <c r="C66" s="16" t="s">
        <v>92</v>
      </c>
      <c r="D66" s="84">
        <v>1</v>
      </c>
      <c r="E66" s="67">
        <f t="shared" si="49"/>
        <v>387.36</v>
      </c>
      <c r="F66" s="67">
        <f t="shared" si="50"/>
        <v>69.03</v>
      </c>
      <c r="G66" s="67">
        <f t="shared" si="51"/>
        <v>139.31</v>
      </c>
      <c r="H66" s="28">
        <f t="shared" si="52"/>
        <v>595.70000000000005</v>
      </c>
    </row>
    <row r="67" spans="1:8" ht="17.25" customHeight="1" thickBot="1" x14ac:dyDescent="0.35">
      <c r="A67" s="111"/>
      <c r="B67" s="17">
        <v>190093592</v>
      </c>
      <c r="C67" s="16" t="s">
        <v>93</v>
      </c>
      <c r="D67" s="84">
        <v>1</v>
      </c>
      <c r="E67" s="67">
        <f t="shared" si="49"/>
        <v>387.36</v>
      </c>
      <c r="F67" s="67">
        <f t="shared" si="50"/>
        <v>69.03</v>
      </c>
      <c r="G67" s="67">
        <f t="shared" si="51"/>
        <v>139.31</v>
      </c>
      <c r="H67" s="28">
        <f t="shared" si="52"/>
        <v>595.70000000000005</v>
      </c>
    </row>
    <row r="68" spans="1:8" ht="17.25" customHeight="1" thickBot="1" x14ac:dyDescent="0.35">
      <c r="A68" s="111"/>
      <c r="B68" s="17">
        <v>190093788</v>
      </c>
      <c r="C68" s="16" t="s">
        <v>94</v>
      </c>
      <c r="D68" s="84">
        <v>1</v>
      </c>
      <c r="E68" s="67">
        <f t="shared" si="49"/>
        <v>387.36</v>
      </c>
      <c r="F68" s="67">
        <f t="shared" si="50"/>
        <v>69.03</v>
      </c>
      <c r="G68" s="67">
        <f t="shared" si="51"/>
        <v>139.31</v>
      </c>
      <c r="H68" s="28">
        <f t="shared" si="52"/>
        <v>595.70000000000005</v>
      </c>
    </row>
    <row r="69" spans="1:8" ht="17.25" customHeight="1" thickBot="1" x14ac:dyDescent="0.35">
      <c r="A69" s="111"/>
      <c r="B69" s="17">
        <v>190094160</v>
      </c>
      <c r="C69" s="16" t="s">
        <v>95</v>
      </c>
      <c r="D69" s="84">
        <v>1</v>
      </c>
      <c r="E69" s="67">
        <f t="shared" si="49"/>
        <v>387.36</v>
      </c>
      <c r="F69" s="67">
        <f t="shared" si="50"/>
        <v>69.03</v>
      </c>
      <c r="G69" s="67">
        <f t="shared" si="51"/>
        <v>139.31</v>
      </c>
      <c r="H69" s="28">
        <f t="shared" si="52"/>
        <v>595.70000000000005</v>
      </c>
    </row>
    <row r="70" spans="1:8" ht="17.25" customHeight="1" thickBot="1" x14ac:dyDescent="0.35">
      <c r="A70" s="111"/>
      <c r="B70" s="17">
        <v>190113212</v>
      </c>
      <c r="C70" s="16" t="s">
        <v>96</v>
      </c>
      <c r="D70" s="84">
        <v>5</v>
      </c>
      <c r="E70" s="67">
        <f t="shared" si="49"/>
        <v>1936.8000000000002</v>
      </c>
      <c r="F70" s="67">
        <f t="shared" si="50"/>
        <v>345.15</v>
      </c>
      <c r="G70" s="67">
        <f t="shared" si="51"/>
        <v>696.55</v>
      </c>
      <c r="H70" s="28">
        <f t="shared" si="52"/>
        <v>2978.5</v>
      </c>
    </row>
    <row r="71" spans="1:8" ht="17.25" customHeight="1" thickBot="1" x14ac:dyDescent="0.35">
      <c r="A71" s="112"/>
      <c r="B71" s="17">
        <v>190113365</v>
      </c>
      <c r="C71" s="16" t="s">
        <v>97</v>
      </c>
      <c r="D71" s="84">
        <v>18</v>
      </c>
      <c r="E71" s="67">
        <f t="shared" si="49"/>
        <v>6972.4800000000005</v>
      </c>
      <c r="F71" s="67">
        <f t="shared" si="50"/>
        <v>1242.54</v>
      </c>
      <c r="G71" s="67">
        <f t="shared" si="51"/>
        <v>2507.58</v>
      </c>
      <c r="H71" s="28">
        <f t="shared" si="52"/>
        <v>10722.6</v>
      </c>
    </row>
    <row r="72" spans="1:8" ht="17.25" customHeight="1" thickBot="1" x14ac:dyDescent="0.35">
      <c r="A72" s="113" t="s">
        <v>98</v>
      </c>
      <c r="B72" s="114"/>
      <c r="C72" s="115"/>
      <c r="D72" s="85">
        <v>29</v>
      </c>
      <c r="E72" s="70">
        <f>SUM(E65:E71)</f>
        <v>11233.440000000002</v>
      </c>
      <c r="F72" s="70">
        <f t="shared" ref="F72:H72" si="53">SUM(F65:F71)</f>
        <v>2001.87</v>
      </c>
      <c r="G72" s="70">
        <f t="shared" si="53"/>
        <v>4039.99</v>
      </c>
      <c r="H72" s="73">
        <f t="shared" si="53"/>
        <v>17275.3</v>
      </c>
    </row>
    <row r="73" spans="1:8" ht="17.25" customHeight="1" thickBot="1" x14ac:dyDescent="0.35">
      <c r="A73" s="110" t="s">
        <v>99</v>
      </c>
      <c r="B73" s="17">
        <v>190425735</v>
      </c>
      <c r="C73" s="16" t="s">
        <v>412</v>
      </c>
      <c r="D73" s="84">
        <v>1</v>
      </c>
      <c r="E73" s="67">
        <f t="shared" ref="E73:E87" si="54">+$D$279*D73</f>
        <v>387.36</v>
      </c>
      <c r="F73" s="67">
        <f t="shared" ref="F73:F87" si="55">+$D$280*D73</f>
        <v>69.03</v>
      </c>
      <c r="G73" s="67">
        <f t="shared" ref="G73:G87" si="56">+$D$281*D73</f>
        <v>139.31</v>
      </c>
      <c r="H73" s="28">
        <f t="shared" ref="H73:H87" si="57">SUM(E73:G73)</f>
        <v>595.70000000000005</v>
      </c>
    </row>
    <row r="74" spans="1:8" ht="17.25" customHeight="1" thickBot="1" x14ac:dyDescent="0.35">
      <c r="A74" s="111"/>
      <c r="B74" s="17">
        <v>190428083</v>
      </c>
      <c r="C74" s="16" t="s">
        <v>100</v>
      </c>
      <c r="D74" s="84">
        <v>1</v>
      </c>
      <c r="E74" s="67">
        <f t="shared" si="54"/>
        <v>387.36</v>
      </c>
      <c r="F74" s="67">
        <f t="shared" si="55"/>
        <v>69.03</v>
      </c>
      <c r="G74" s="67">
        <f t="shared" si="56"/>
        <v>139.31</v>
      </c>
      <c r="H74" s="28">
        <f t="shared" si="57"/>
        <v>595.70000000000005</v>
      </c>
    </row>
    <row r="75" spans="1:8" ht="17.25" customHeight="1" thickBot="1" x14ac:dyDescent="0.35">
      <c r="A75" s="111"/>
      <c r="B75" s="17">
        <v>190428845</v>
      </c>
      <c r="C75" s="16" t="s">
        <v>413</v>
      </c>
      <c r="D75" s="84">
        <v>1</v>
      </c>
      <c r="E75" s="67">
        <f t="shared" si="54"/>
        <v>387.36</v>
      </c>
      <c r="F75" s="67">
        <f t="shared" si="55"/>
        <v>69.03</v>
      </c>
      <c r="G75" s="67">
        <f t="shared" si="56"/>
        <v>139.31</v>
      </c>
      <c r="H75" s="28">
        <f t="shared" si="57"/>
        <v>595.70000000000005</v>
      </c>
    </row>
    <row r="76" spans="1:8" ht="17.25" customHeight="1" thickBot="1" x14ac:dyDescent="0.35">
      <c r="A76" s="111"/>
      <c r="B76" s="17">
        <v>190432886</v>
      </c>
      <c r="C76" s="16" t="s">
        <v>101</v>
      </c>
      <c r="D76" s="96">
        <f>2-1</f>
        <v>1</v>
      </c>
      <c r="E76" s="67">
        <f t="shared" si="54"/>
        <v>387.36</v>
      </c>
      <c r="F76" s="67">
        <f t="shared" si="55"/>
        <v>69.03</v>
      </c>
      <c r="G76" s="67">
        <f t="shared" si="56"/>
        <v>139.31</v>
      </c>
      <c r="H76" s="28">
        <f t="shared" si="57"/>
        <v>595.70000000000005</v>
      </c>
    </row>
    <row r="77" spans="1:8" ht="17.25" customHeight="1" thickBot="1" x14ac:dyDescent="0.35">
      <c r="A77" s="111"/>
      <c r="B77" s="17">
        <v>190433792</v>
      </c>
      <c r="C77" s="16" t="s">
        <v>414</v>
      </c>
      <c r="D77" s="84">
        <v>2</v>
      </c>
      <c r="E77" s="67">
        <f t="shared" si="54"/>
        <v>774.72</v>
      </c>
      <c r="F77" s="67">
        <f t="shared" si="55"/>
        <v>138.06</v>
      </c>
      <c r="G77" s="67">
        <f t="shared" si="56"/>
        <v>278.62</v>
      </c>
      <c r="H77" s="28">
        <f t="shared" si="57"/>
        <v>1191.4000000000001</v>
      </c>
    </row>
    <row r="78" spans="1:8" ht="17.25" customHeight="1" thickBot="1" x14ac:dyDescent="0.35">
      <c r="A78" s="111"/>
      <c r="B78" s="17">
        <v>190434360</v>
      </c>
      <c r="C78" s="16" t="s">
        <v>415</v>
      </c>
      <c r="D78" s="84">
        <v>2</v>
      </c>
      <c r="E78" s="67">
        <f t="shared" si="54"/>
        <v>774.72</v>
      </c>
      <c r="F78" s="67">
        <f t="shared" si="55"/>
        <v>138.06</v>
      </c>
      <c r="G78" s="67">
        <f t="shared" si="56"/>
        <v>278.62</v>
      </c>
      <c r="H78" s="28">
        <f t="shared" si="57"/>
        <v>1191.4000000000001</v>
      </c>
    </row>
    <row r="79" spans="1:8" ht="17.25" customHeight="1" thickBot="1" x14ac:dyDescent="0.35">
      <c r="A79" s="111"/>
      <c r="B79" s="17">
        <v>190434937</v>
      </c>
      <c r="C79" s="16" t="s">
        <v>102</v>
      </c>
      <c r="D79" s="84">
        <v>1</v>
      </c>
      <c r="E79" s="67">
        <f t="shared" si="54"/>
        <v>387.36</v>
      </c>
      <c r="F79" s="67">
        <f t="shared" si="55"/>
        <v>69.03</v>
      </c>
      <c r="G79" s="67">
        <f t="shared" si="56"/>
        <v>139.31</v>
      </c>
      <c r="H79" s="28">
        <f t="shared" si="57"/>
        <v>595.70000000000005</v>
      </c>
    </row>
    <row r="80" spans="1:8" ht="17.25" customHeight="1" thickBot="1" x14ac:dyDescent="0.35">
      <c r="A80" s="111"/>
      <c r="B80" s="17">
        <v>190435081</v>
      </c>
      <c r="C80" s="16" t="s">
        <v>416</v>
      </c>
      <c r="D80" s="84">
        <v>4</v>
      </c>
      <c r="E80" s="67">
        <f t="shared" si="54"/>
        <v>1549.44</v>
      </c>
      <c r="F80" s="67">
        <f t="shared" si="55"/>
        <v>276.12</v>
      </c>
      <c r="G80" s="67">
        <f t="shared" si="56"/>
        <v>557.24</v>
      </c>
      <c r="H80" s="28">
        <f t="shared" si="57"/>
        <v>2382.8000000000002</v>
      </c>
    </row>
    <row r="81" spans="1:8" ht="17.25" customHeight="1" thickBot="1" x14ac:dyDescent="0.35">
      <c r="A81" s="111"/>
      <c r="B81" s="17">
        <v>190436183</v>
      </c>
      <c r="C81" s="16" t="s">
        <v>103</v>
      </c>
      <c r="D81" s="84">
        <v>1</v>
      </c>
      <c r="E81" s="67">
        <f t="shared" si="54"/>
        <v>387.36</v>
      </c>
      <c r="F81" s="67">
        <f t="shared" si="55"/>
        <v>69.03</v>
      </c>
      <c r="G81" s="67">
        <f t="shared" si="56"/>
        <v>139.31</v>
      </c>
      <c r="H81" s="28">
        <f t="shared" si="57"/>
        <v>595.70000000000005</v>
      </c>
    </row>
    <row r="82" spans="1:8" ht="17.25" customHeight="1" thickBot="1" x14ac:dyDescent="0.35">
      <c r="A82" s="111"/>
      <c r="B82" s="17">
        <v>190436379</v>
      </c>
      <c r="C82" s="16" t="s">
        <v>417</v>
      </c>
      <c r="D82" s="84">
        <v>1</v>
      </c>
      <c r="E82" s="67">
        <f t="shared" si="54"/>
        <v>387.36</v>
      </c>
      <c r="F82" s="67">
        <f t="shared" si="55"/>
        <v>69.03</v>
      </c>
      <c r="G82" s="67">
        <f t="shared" si="56"/>
        <v>139.31</v>
      </c>
      <c r="H82" s="28">
        <f t="shared" si="57"/>
        <v>595.70000000000005</v>
      </c>
    </row>
    <row r="83" spans="1:8" ht="17.25" customHeight="1" thickBot="1" x14ac:dyDescent="0.35">
      <c r="A83" s="111"/>
      <c r="B83" s="17">
        <v>190436411</v>
      </c>
      <c r="C83" s="16" t="s">
        <v>104</v>
      </c>
      <c r="D83" s="84">
        <v>3</v>
      </c>
      <c r="E83" s="67">
        <f t="shared" si="54"/>
        <v>1162.08</v>
      </c>
      <c r="F83" s="67">
        <f t="shared" si="55"/>
        <v>207.09</v>
      </c>
      <c r="G83" s="67">
        <f t="shared" si="56"/>
        <v>417.93</v>
      </c>
      <c r="H83" s="28">
        <f t="shared" si="57"/>
        <v>1787.1</v>
      </c>
    </row>
    <row r="84" spans="1:8" ht="17.25" customHeight="1" thickBot="1" x14ac:dyDescent="0.35">
      <c r="A84" s="111"/>
      <c r="B84" s="17">
        <v>190437328</v>
      </c>
      <c r="C84" s="16" t="s">
        <v>421</v>
      </c>
      <c r="D84" s="84">
        <v>1</v>
      </c>
      <c r="E84" s="67">
        <f t="shared" si="54"/>
        <v>387.36</v>
      </c>
      <c r="F84" s="67">
        <f t="shared" si="55"/>
        <v>69.03</v>
      </c>
      <c r="G84" s="67">
        <f t="shared" si="56"/>
        <v>139.31</v>
      </c>
      <c r="H84" s="28">
        <f t="shared" si="57"/>
        <v>595.70000000000005</v>
      </c>
    </row>
    <row r="85" spans="1:8" ht="17.25" customHeight="1" thickBot="1" x14ac:dyDescent="0.35">
      <c r="A85" s="111"/>
      <c r="B85" s="17">
        <v>290420760</v>
      </c>
      <c r="C85" s="16" t="s">
        <v>105</v>
      </c>
      <c r="D85" s="84">
        <v>2</v>
      </c>
      <c r="E85" s="67">
        <f t="shared" si="54"/>
        <v>774.72</v>
      </c>
      <c r="F85" s="67">
        <f t="shared" si="55"/>
        <v>138.06</v>
      </c>
      <c r="G85" s="67">
        <f t="shared" si="56"/>
        <v>278.62</v>
      </c>
      <c r="H85" s="28">
        <f t="shared" si="57"/>
        <v>1191.4000000000001</v>
      </c>
    </row>
    <row r="86" spans="1:8" ht="17.25" customHeight="1" thickBot="1" x14ac:dyDescent="0.35">
      <c r="A86" s="111"/>
      <c r="B86" s="17">
        <v>300044804</v>
      </c>
      <c r="C86" s="16" t="s">
        <v>106</v>
      </c>
      <c r="D86" s="84">
        <v>1</v>
      </c>
      <c r="E86" s="67">
        <f t="shared" si="54"/>
        <v>387.36</v>
      </c>
      <c r="F86" s="67">
        <f t="shared" si="55"/>
        <v>69.03</v>
      </c>
      <c r="G86" s="67">
        <f t="shared" si="56"/>
        <v>139.31</v>
      </c>
      <c r="H86" s="28">
        <f t="shared" si="57"/>
        <v>595.70000000000005</v>
      </c>
    </row>
    <row r="87" spans="1:8" ht="17.25" customHeight="1" thickBot="1" x14ac:dyDescent="0.35">
      <c r="A87" s="112"/>
      <c r="B87" s="17">
        <v>306136387</v>
      </c>
      <c r="C87" s="16" t="s">
        <v>418</v>
      </c>
      <c r="D87" s="84">
        <v>2</v>
      </c>
      <c r="E87" s="67">
        <f t="shared" si="54"/>
        <v>774.72</v>
      </c>
      <c r="F87" s="67">
        <f t="shared" si="55"/>
        <v>138.06</v>
      </c>
      <c r="G87" s="67">
        <f t="shared" si="56"/>
        <v>278.62</v>
      </c>
      <c r="H87" s="28">
        <f t="shared" si="57"/>
        <v>1191.4000000000001</v>
      </c>
    </row>
    <row r="88" spans="1:8" ht="17.25" customHeight="1" thickBot="1" x14ac:dyDescent="0.35">
      <c r="A88" s="113" t="s">
        <v>107</v>
      </c>
      <c r="B88" s="114"/>
      <c r="C88" s="115"/>
      <c r="D88" s="85">
        <f>SUM(D73:D87)</f>
        <v>24</v>
      </c>
      <c r="E88" s="70">
        <f>SUM(E73:E87)</f>
        <v>9296.64</v>
      </c>
      <c r="F88" s="70">
        <f t="shared" ref="F88:H88" si="58">SUM(F73:F87)</f>
        <v>1656.7199999999998</v>
      </c>
      <c r="G88" s="70">
        <f t="shared" si="58"/>
        <v>3343.4399999999996</v>
      </c>
      <c r="H88" s="73">
        <f t="shared" si="58"/>
        <v>14296.800000000003</v>
      </c>
    </row>
    <row r="89" spans="1:8" ht="17.25" customHeight="1" thickBot="1" x14ac:dyDescent="0.35">
      <c r="A89" s="16" t="s">
        <v>108</v>
      </c>
      <c r="B89" s="17">
        <v>190041033</v>
      </c>
      <c r="C89" s="16" t="s">
        <v>109</v>
      </c>
      <c r="D89" s="84">
        <v>2</v>
      </c>
      <c r="E89" s="67">
        <f>+$D$279*D89</f>
        <v>774.72</v>
      </c>
      <c r="F89" s="67">
        <f>+$D$280*D89</f>
        <v>138.06</v>
      </c>
      <c r="G89" s="67">
        <f>+$D$281*D89</f>
        <v>278.62</v>
      </c>
      <c r="H89" s="28">
        <f>SUM(E89:G89)</f>
        <v>1191.4000000000001</v>
      </c>
    </row>
    <row r="90" spans="1:8" ht="17.25" customHeight="1" thickBot="1" x14ac:dyDescent="0.35">
      <c r="A90" s="113" t="s">
        <v>110</v>
      </c>
      <c r="B90" s="114"/>
      <c r="C90" s="115"/>
      <c r="D90" s="85">
        <v>2</v>
      </c>
      <c r="E90" s="70">
        <f>SUM(E89)</f>
        <v>774.72</v>
      </c>
      <c r="F90" s="70">
        <f t="shared" ref="F90:H90" si="59">SUM(F89)</f>
        <v>138.06</v>
      </c>
      <c r="G90" s="70">
        <f t="shared" si="59"/>
        <v>278.62</v>
      </c>
      <c r="H90" s="73">
        <f t="shared" si="59"/>
        <v>1191.4000000000001</v>
      </c>
    </row>
    <row r="91" spans="1:8" ht="17.25" customHeight="1" thickBot="1" x14ac:dyDescent="0.35">
      <c r="A91" s="110" t="s">
        <v>111</v>
      </c>
      <c r="B91" s="17">
        <v>190607232</v>
      </c>
      <c r="C91" s="16" t="s">
        <v>112</v>
      </c>
      <c r="D91" s="84">
        <v>1</v>
      </c>
      <c r="E91" s="67">
        <f t="shared" ref="E91:E94" si="60">+$D$279*D91</f>
        <v>387.36</v>
      </c>
      <c r="F91" s="67">
        <f t="shared" ref="F91:F94" si="61">+$D$280*D91</f>
        <v>69.03</v>
      </c>
      <c r="G91" s="67">
        <f t="shared" ref="G91:G94" si="62">+$D$281*D91</f>
        <v>139.31</v>
      </c>
      <c r="H91" s="28">
        <f t="shared" ref="H91:H94" si="63">SUM(E91:G91)</f>
        <v>595.70000000000005</v>
      </c>
    </row>
    <row r="92" spans="1:8" ht="17.25" customHeight="1" thickBot="1" x14ac:dyDescent="0.35">
      <c r="A92" s="111"/>
      <c r="B92" s="17">
        <v>190608487</v>
      </c>
      <c r="C92" s="16" t="s">
        <v>113</v>
      </c>
      <c r="D92" s="84">
        <v>1</v>
      </c>
      <c r="E92" s="67">
        <f t="shared" si="60"/>
        <v>387.36</v>
      </c>
      <c r="F92" s="67">
        <f t="shared" si="61"/>
        <v>69.03</v>
      </c>
      <c r="G92" s="67">
        <f t="shared" si="62"/>
        <v>139.31</v>
      </c>
      <c r="H92" s="28">
        <f t="shared" si="63"/>
        <v>595.70000000000005</v>
      </c>
    </row>
    <row r="93" spans="1:8" ht="17.25" customHeight="1" thickBot="1" x14ac:dyDescent="0.35">
      <c r="A93" s="111"/>
      <c r="B93" s="17">
        <v>190609240</v>
      </c>
      <c r="C93" s="16" t="s">
        <v>114</v>
      </c>
      <c r="D93" s="84">
        <v>1</v>
      </c>
      <c r="E93" s="67">
        <f t="shared" si="60"/>
        <v>387.36</v>
      </c>
      <c r="F93" s="67">
        <f t="shared" si="61"/>
        <v>69.03</v>
      </c>
      <c r="G93" s="67">
        <f t="shared" si="62"/>
        <v>139.31</v>
      </c>
      <c r="H93" s="28">
        <f t="shared" si="63"/>
        <v>595.70000000000005</v>
      </c>
    </row>
    <row r="94" spans="1:8" ht="17.25" customHeight="1" thickBot="1" x14ac:dyDescent="0.35">
      <c r="A94" s="112"/>
      <c r="B94" s="17">
        <v>190609436</v>
      </c>
      <c r="C94" s="16" t="s">
        <v>115</v>
      </c>
      <c r="D94" s="84">
        <v>2</v>
      </c>
      <c r="E94" s="67">
        <f t="shared" si="60"/>
        <v>774.72</v>
      </c>
      <c r="F94" s="67">
        <f t="shared" si="61"/>
        <v>138.06</v>
      </c>
      <c r="G94" s="67">
        <f t="shared" si="62"/>
        <v>278.62</v>
      </c>
      <c r="H94" s="28">
        <f t="shared" si="63"/>
        <v>1191.4000000000001</v>
      </c>
    </row>
    <row r="95" spans="1:8" ht="17.25" customHeight="1" thickBot="1" x14ac:dyDescent="0.35">
      <c r="A95" s="113" t="s">
        <v>116</v>
      </c>
      <c r="B95" s="114"/>
      <c r="C95" s="115"/>
      <c r="D95" s="85">
        <v>5</v>
      </c>
      <c r="E95" s="70">
        <f>SUM(E91:E94)</f>
        <v>1936.8</v>
      </c>
      <c r="F95" s="70">
        <f t="shared" ref="F95:H95" si="64">SUM(F91:F94)</f>
        <v>345.15</v>
      </c>
      <c r="G95" s="70">
        <f t="shared" si="64"/>
        <v>696.55</v>
      </c>
      <c r="H95" s="73">
        <f t="shared" si="64"/>
        <v>2978.5</v>
      </c>
    </row>
    <row r="96" spans="1:8" ht="17.25" customHeight="1" thickBot="1" x14ac:dyDescent="0.35">
      <c r="A96" s="16" t="s">
        <v>117</v>
      </c>
      <c r="B96" s="17">
        <v>290379840</v>
      </c>
      <c r="C96" s="16" t="s">
        <v>118</v>
      </c>
      <c r="D96" s="84">
        <v>1</v>
      </c>
      <c r="E96" s="67">
        <f>+$D$279*D96</f>
        <v>387.36</v>
      </c>
      <c r="F96" s="67">
        <f>+$D$280*D96</f>
        <v>69.03</v>
      </c>
      <c r="G96" s="67">
        <f>+$D$281*D96</f>
        <v>139.31</v>
      </c>
      <c r="H96" s="28">
        <f>SUM(E96:G96)</f>
        <v>595.70000000000005</v>
      </c>
    </row>
    <row r="97" spans="1:8" ht="17.25" customHeight="1" thickBot="1" x14ac:dyDescent="0.35">
      <c r="A97" s="113" t="s">
        <v>119</v>
      </c>
      <c r="B97" s="114"/>
      <c r="C97" s="115"/>
      <c r="D97" s="85">
        <v>1</v>
      </c>
      <c r="E97" s="70">
        <f>SUM(E96)</f>
        <v>387.36</v>
      </c>
      <c r="F97" s="70">
        <f t="shared" ref="F97:H97" si="65">SUM(F96)</f>
        <v>69.03</v>
      </c>
      <c r="G97" s="70">
        <f t="shared" si="65"/>
        <v>139.31</v>
      </c>
      <c r="H97" s="73">
        <f t="shared" si="65"/>
        <v>595.70000000000005</v>
      </c>
    </row>
    <row r="98" spans="1:8" ht="17.25" customHeight="1" thickBot="1" x14ac:dyDescent="0.35">
      <c r="A98" s="16" t="s">
        <v>367</v>
      </c>
      <c r="B98" s="17">
        <v>190161755</v>
      </c>
      <c r="C98" s="16" t="s">
        <v>422</v>
      </c>
      <c r="D98" s="84">
        <v>1</v>
      </c>
      <c r="E98" s="67">
        <f>+$D$279*D98</f>
        <v>387.36</v>
      </c>
      <c r="F98" s="67">
        <f>+$D$280*D98</f>
        <v>69.03</v>
      </c>
      <c r="G98" s="67">
        <f>+$D$281*D98</f>
        <v>139.31</v>
      </c>
      <c r="H98" s="28">
        <f>SUM(E98:G98)</f>
        <v>595.70000000000005</v>
      </c>
    </row>
    <row r="99" spans="1:8" ht="17.25" customHeight="1" thickBot="1" x14ac:dyDescent="0.35">
      <c r="A99" s="113" t="s">
        <v>423</v>
      </c>
      <c r="B99" s="114"/>
      <c r="C99" s="115"/>
      <c r="D99" s="85">
        <v>1</v>
      </c>
      <c r="E99" s="70">
        <f>SUM(E98)</f>
        <v>387.36</v>
      </c>
      <c r="F99" s="70">
        <f t="shared" ref="F99:H99" si="66">SUM(F98)</f>
        <v>69.03</v>
      </c>
      <c r="G99" s="70">
        <f t="shared" si="66"/>
        <v>139.31</v>
      </c>
      <c r="H99" s="73">
        <f t="shared" si="66"/>
        <v>595.70000000000005</v>
      </c>
    </row>
    <row r="100" spans="1:8" ht="17.25" customHeight="1" thickBot="1" x14ac:dyDescent="0.35">
      <c r="A100" s="110" t="s">
        <v>120</v>
      </c>
      <c r="B100" s="17">
        <v>191231719</v>
      </c>
      <c r="C100" s="16" t="s">
        <v>121</v>
      </c>
      <c r="D100" s="84">
        <v>1</v>
      </c>
      <c r="E100" s="67">
        <f t="shared" ref="E100:E101" si="67">+$D$279*D100</f>
        <v>387.36</v>
      </c>
      <c r="F100" s="67">
        <f t="shared" ref="F100:F101" si="68">+$D$280*D100</f>
        <v>69.03</v>
      </c>
      <c r="G100" s="67">
        <f t="shared" ref="G100:G101" si="69">+$D$281*D100</f>
        <v>139.31</v>
      </c>
      <c r="H100" s="28">
        <f t="shared" ref="H100:H101" si="70">SUM(E100:G100)</f>
        <v>595.70000000000005</v>
      </c>
    </row>
    <row r="101" spans="1:8" ht="17.25" customHeight="1" thickBot="1" x14ac:dyDescent="0.35">
      <c r="A101" s="112"/>
      <c r="B101" s="17">
        <v>191231861</v>
      </c>
      <c r="C101" s="16" t="s">
        <v>122</v>
      </c>
      <c r="D101" s="84">
        <v>1</v>
      </c>
      <c r="E101" s="67">
        <f t="shared" si="67"/>
        <v>387.36</v>
      </c>
      <c r="F101" s="67">
        <f t="shared" si="68"/>
        <v>69.03</v>
      </c>
      <c r="G101" s="67">
        <f t="shared" si="69"/>
        <v>139.31</v>
      </c>
      <c r="H101" s="28">
        <f t="shared" si="70"/>
        <v>595.70000000000005</v>
      </c>
    </row>
    <row r="102" spans="1:8" ht="17.25" customHeight="1" thickBot="1" x14ac:dyDescent="0.35">
      <c r="A102" s="113" t="s">
        <v>123</v>
      </c>
      <c r="B102" s="114"/>
      <c r="C102" s="115"/>
      <c r="D102" s="85">
        <v>2</v>
      </c>
      <c r="E102" s="70">
        <f>SUM(E100:E101)</f>
        <v>774.72</v>
      </c>
      <c r="F102" s="70">
        <f t="shared" ref="F102:H102" si="71">SUM(F100:F101)</f>
        <v>138.06</v>
      </c>
      <c r="G102" s="70">
        <f t="shared" si="71"/>
        <v>278.62</v>
      </c>
      <c r="H102" s="73">
        <f t="shared" si="71"/>
        <v>1191.4000000000001</v>
      </c>
    </row>
    <row r="103" spans="1:8" ht="17.25" customHeight="1" thickBot="1" x14ac:dyDescent="0.35">
      <c r="A103" s="110" t="s">
        <v>124</v>
      </c>
      <c r="B103" s="17">
        <v>190697888</v>
      </c>
      <c r="C103" s="16" t="s">
        <v>125</v>
      </c>
      <c r="D103" s="84">
        <v>3</v>
      </c>
      <c r="E103" s="67">
        <f t="shared" ref="E103:E104" si="72">+$D$279*D103</f>
        <v>1162.08</v>
      </c>
      <c r="F103" s="67">
        <f t="shared" ref="F103:F104" si="73">+$D$280*D103</f>
        <v>207.09</v>
      </c>
      <c r="G103" s="67">
        <f t="shared" ref="G103:G104" si="74">+$D$281*D103</f>
        <v>417.93</v>
      </c>
      <c r="H103" s="28">
        <f t="shared" ref="H103:H104" si="75">SUM(E103:G103)</f>
        <v>1787.1</v>
      </c>
    </row>
    <row r="104" spans="1:8" ht="17.25" customHeight="1" thickBot="1" x14ac:dyDescent="0.35">
      <c r="A104" s="112"/>
      <c r="B104" s="17">
        <v>290687770</v>
      </c>
      <c r="C104" s="16" t="s">
        <v>126</v>
      </c>
      <c r="D104" s="84">
        <v>10</v>
      </c>
      <c r="E104" s="67">
        <f t="shared" si="72"/>
        <v>3873.6000000000004</v>
      </c>
      <c r="F104" s="67">
        <f t="shared" si="73"/>
        <v>690.3</v>
      </c>
      <c r="G104" s="67">
        <f t="shared" si="74"/>
        <v>1393.1</v>
      </c>
      <c r="H104" s="28">
        <f t="shared" si="75"/>
        <v>5957</v>
      </c>
    </row>
    <row r="105" spans="1:8" ht="17.25" customHeight="1" thickBot="1" x14ac:dyDescent="0.35">
      <c r="A105" s="113" t="s">
        <v>127</v>
      </c>
      <c r="B105" s="114"/>
      <c r="C105" s="115"/>
      <c r="D105" s="85">
        <v>13</v>
      </c>
      <c r="E105" s="70">
        <f>SUM(E103:E104)</f>
        <v>5035.68</v>
      </c>
      <c r="F105" s="70">
        <f t="shared" ref="F105:H105" si="76">SUM(F103:F104)</f>
        <v>897.39</v>
      </c>
      <c r="G105" s="70">
        <f t="shared" si="76"/>
        <v>1811.03</v>
      </c>
      <c r="H105" s="73">
        <f t="shared" si="76"/>
        <v>7744.1</v>
      </c>
    </row>
    <row r="106" spans="1:8" ht="17.25" customHeight="1" thickBot="1" x14ac:dyDescent="0.35">
      <c r="A106" s="16" t="s">
        <v>128</v>
      </c>
      <c r="B106" s="17">
        <v>190273996</v>
      </c>
      <c r="C106" s="16" t="s">
        <v>129</v>
      </c>
      <c r="D106" s="84">
        <v>1</v>
      </c>
      <c r="E106" s="67">
        <f>+$D$279*D106</f>
        <v>387.36</v>
      </c>
      <c r="F106" s="67">
        <f>+$D$280*D106</f>
        <v>69.03</v>
      </c>
      <c r="G106" s="67">
        <f>+$D$281*D106</f>
        <v>139.31</v>
      </c>
      <c r="H106" s="28">
        <f>SUM(E106:G106)</f>
        <v>595.70000000000005</v>
      </c>
    </row>
    <row r="107" spans="1:8" ht="17.25" customHeight="1" thickBot="1" x14ac:dyDescent="0.35">
      <c r="A107" s="113" t="s">
        <v>130</v>
      </c>
      <c r="B107" s="114"/>
      <c r="C107" s="115"/>
      <c r="D107" s="85">
        <v>1</v>
      </c>
      <c r="E107" s="70">
        <f>SUM(E106)</f>
        <v>387.36</v>
      </c>
      <c r="F107" s="70">
        <f t="shared" ref="F107:H107" si="77">SUM(F106)</f>
        <v>69.03</v>
      </c>
      <c r="G107" s="70">
        <f t="shared" si="77"/>
        <v>139.31</v>
      </c>
      <c r="H107" s="73">
        <f t="shared" si="77"/>
        <v>595.70000000000005</v>
      </c>
    </row>
    <row r="108" spans="1:8" ht="17.25" customHeight="1" thickBot="1" x14ac:dyDescent="0.35">
      <c r="A108" s="110" t="s">
        <v>131</v>
      </c>
      <c r="B108" s="17">
        <v>190375061</v>
      </c>
      <c r="C108" s="16" t="s">
        <v>132</v>
      </c>
      <c r="D108" s="84">
        <v>2</v>
      </c>
      <c r="E108" s="67">
        <f t="shared" ref="E108:E117" si="78">+$D$279*D108</f>
        <v>774.72</v>
      </c>
      <c r="F108" s="67">
        <f t="shared" ref="F108:F117" si="79">+$D$280*D108</f>
        <v>138.06</v>
      </c>
      <c r="G108" s="67">
        <f t="shared" ref="G108:G117" si="80">+$D$281*D108</f>
        <v>278.62</v>
      </c>
      <c r="H108" s="28">
        <f t="shared" ref="H108:H117" si="81">SUM(E108:G108)</f>
        <v>1191.4000000000001</v>
      </c>
    </row>
    <row r="109" spans="1:8" ht="17.25" customHeight="1" thickBot="1" x14ac:dyDescent="0.35">
      <c r="A109" s="111"/>
      <c r="B109" s="17">
        <v>190375595</v>
      </c>
      <c r="C109" s="16" t="s">
        <v>133</v>
      </c>
      <c r="D109" s="84">
        <v>3</v>
      </c>
      <c r="E109" s="67">
        <f t="shared" si="78"/>
        <v>1162.08</v>
      </c>
      <c r="F109" s="67">
        <f t="shared" si="79"/>
        <v>207.09</v>
      </c>
      <c r="G109" s="67">
        <f t="shared" si="80"/>
        <v>417.93</v>
      </c>
      <c r="H109" s="28">
        <f t="shared" si="81"/>
        <v>1787.1</v>
      </c>
    </row>
    <row r="110" spans="1:8" ht="17.25" customHeight="1" thickBot="1" x14ac:dyDescent="0.35">
      <c r="A110" s="111"/>
      <c r="B110" s="17">
        <v>190377799</v>
      </c>
      <c r="C110" s="16" t="s">
        <v>134</v>
      </c>
      <c r="D110" s="84">
        <v>4</v>
      </c>
      <c r="E110" s="67">
        <f t="shared" si="78"/>
        <v>1549.44</v>
      </c>
      <c r="F110" s="67">
        <f t="shared" si="79"/>
        <v>276.12</v>
      </c>
      <c r="G110" s="67">
        <f t="shared" si="80"/>
        <v>557.24</v>
      </c>
      <c r="H110" s="28">
        <f t="shared" si="81"/>
        <v>2382.8000000000002</v>
      </c>
    </row>
    <row r="111" spans="1:8" ht="17.25" customHeight="1" thickBot="1" x14ac:dyDescent="0.35">
      <c r="A111" s="111"/>
      <c r="B111" s="17">
        <v>190413238</v>
      </c>
      <c r="C111" s="16" t="s">
        <v>135</v>
      </c>
      <c r="D111" s="84">
        <v>1</v>
      </c>
      <c r="E111" s="67">
        <f t="shared" si="78"/>
        <v>387.36</v>
      </c>
      <c r="F111" s="67">
        <f t="shared" si="79"/>
        <v>69.03</v>
      </c>
      <c r="G111" s="67">
        <f t="shared" si="80"/>
        <v>139.31</v>
      </c>
      <c r="H111" s="28">
        <f t="shared" si="81"/>
        <v>595.70000000000005</v>
      </c>
    </row>
    <row r="112" spans="1:8" ht="17.25" customHeight="1" thickBot="1" x14ac:dyDescent="0.35">
      <c r="A112" s="111"/>
      <c r="B112" s="17">
        <v>190413761</v>
      </c>
      <c r="C112" s="16" t="s">
        <v>136</v>
      </c>
      <c r="D112" s="84">
        <v>1</v>
      </c>
      <c r="E112" s="67">
        <f t="shared" si="78"/>
        <v>387.36</v>
      </c>
      <c r="F112" s="67">
        <f t="shared" si="79"/>
        <v>69.03</v>
      </c>
      <c r="G112" s="67">
        <f t="shared" si="80"/>
        <v>139.31</v>
      </c>
      <c r="H112" s="28">
        <f t="shared" si="81"/>
        <v>595.70000000000005</v>
      </c>
    </row>
    <row r="113" spans="1:8" ht="17.25" customHeight="1" thickBot="1" x14ac:dyDescent="0.35">
      <c r="A113" s="111"/>
      <c r="B113" s="17">
        <v>190416490</v>
      </c>
      <c r="C113" s="16" t="s">
        <v>137</v>
      </c>
      <c r="D113" s="84">
        <v>1</v>
      </c>
      <c r="E113" s="67">
        <f t="shared" si="78"/>
        <v>387.36</v>
      </c>
      <c r="F113" s="67">
        <f t="shared" si="79"/>
        <v>69.03</v>
      </c>
      <c r="G113" s="67">
        <f t="shared" si="80"/>
        <v>139.31</v>
      </c>
      <c r="H113" s="28">
        <f t="shared" si="81"/>
        <v>595.70000000000005</v>
      </c>
    </row>
    <row r="114" spans="1:8" ht="17.25" customHeight="1" thickBot="1" x14ac:dyDescent="0.35">
      <c r="A114" s="111"/>
      <c r="B114" s="17">
        <v>190416871</v>
      </c>
      <c r="C114" s="16" t="s">
        <v>138</v>
      </c>
      <c r="D114" s="84">
        <v>1</v>
      </c>
      <c r="E114" s="67">
        <f t="shared" si="78"/>
        <v>387.36</v>
      </c>
      <c r="F114" s="67">
        <f t="shared" si="79"/>
        <v>69.03</v>
      </c>
      <c r="G114" s="67">
        <f t="shared" si="80"/>
        <v>139.31</v>
      </c>
      <c r="H114" s="28">
        <f t="shared" si="81"/>
        <v>595.70000000000005</v>
      </c>
    </row>
    <row r="115" spans="1:8" ht="17.25" customHeight="1" thickBot="1" x14ac:dyDescent="0.35">
      <c r="A115" s="111"/>
      <c r="B115" s="17">
        <v>190418018</v>
      </c>
      <c r="C115" s="16" t="s">
        <v>139</v>
      </c>
      <c r="D115" s="84">
        <v>1</v>
      </c>
      <c r="E115" s="67">
        <f t="shared" si="78"/>
        <v>387.36</v>
      </c>
      <c r="F115" s="67">
        <f t="shared" si="79"/>
        <v>69.03</v>
      </c>
      <c r="G115" s="67">
        <f t="shared" si="80"/>
        <v>139.31</v>
      </c>
      <c r="H115" s="28">
        <f t="shared" si="81"/>
        <v>595.70000000000005</v>
      </c>
    </row>
    <row r="116" spans="1:8" ht="17.25" customHeight="1" thickBot="1" x14ac:dyDescent="0.35">
      <c r="A116" s="111"/>
      <c r="B116" s="17">
        <v>190418356</v>
      </c>
      <c r="C116" s="16" t="s">
        <v>140</v>
      </c>
      <c r="D116" s="84">
        <v>2</v>
      </c>
      <c r="E116" s="67">
        <f t="shared" si="78"/>
        <v>774.72</v>
      </c>
      <c r="F116" s="67">
        <f t="shared" si="79"/>
        <v>138.06</v>
      </c>
      <c r="G116" s="67">
        <f t="shared" si="80"/>
        <v>278.62</v>
      </c>
      <c r="H116" s="28">
        <f t="shared" si="81"/>
        <v>1191.4000000000001</v>
      </c>
    </row>
    <row r="117" spans="1:8" ht="17.25" customHeight="1" thickBot="1" x14ac:dyDescent="0.35">
      <c r="A117" s="112"/>
      <c r="B117" s="17">
        <v>290377070</v>
      </c>
      <c r="C117" s="16" t="s">
        <v>141</v>
      </c>
      <c r="D117" s="84">
        <v>1</v>
      </c>
      <c r="E117" s="67">
        <f t="shared" si="78"/>
        <v>387.36</v>
      </c>
      <c r="F117" s="67">
        <f t="shared" si="79"/>
        <v>69.03</v>
      </c>
      <c r="G117" s="67">
        <f t="shared" si="80"/>
        <v>139.31</v>
      </c>
      <c r="H117" s="28">
        <f t="shared" si="81"/>
        <v>595.70000000000005</v>
      </c>
    </row>
    <row r="118" spans="1:8" ht="17.25" customHeight="1" thickBot="1" x14ac:dyDescent="0.35">
      <c r="A118" s="113" t="s">
        <v>142</v>
      </c>
      <c r="B118" s="114"/>
      <c r="C118" s="115"/>
      <c r="D118" s="85">
        <v>17</v>
      </c>
      <c r="E118" s="70">
        <f>SUM(E108:E117)</f>
        <v>6585.119999999999</v>
      </c>
      <c r="F118" s="70">
        <f t="shared" ref="F118:H118" si="82">SUM(F108:F117)</f>
        <v>1173.5099999999998</v>
      </c>
      <c r="G118" s="70">
        <f t="shared" si="82"/>
        <v>2368.2699999999995</v>
      </c>
      <c r="H118" s="73">
        <f t="shared" si="82"/>
        <v>10126.9</v>
      </c>
    </row>
    <row r="119" spans="1:8" ht="17.25" customHeight="1" thickBot="1" x14ac:dyDescent="0.35">
      <c r="A119" s="110" t="s">
        <v>143</v>
      </c>
      <c r="B119" s="17">
        <v>190389043</v>
      </c>
      <c r="C119" s="16" t="s">
        <v>144</v>
      </c>
      <c r="D119" s="84">
        <v>2</v>
      </c>
      <c r="E119" s="67">
        <f t="shared" ref="E119:E124" si="83">+$D$279*D119</f>
        <v>774.72</v>
      </c>
      <c r="F119" s="67">
        <f t="shared" ref="F119:F124" si="84">+$D$280*D119</f>
        <v>138.06</v>
      </c>
      <c r="G119" s="67">
        <f t="shared" ref="G119:G124" si="85">+$D$281*D119</f>
        <v>278.62</v>
      </c>
      <c r="H119" s="28">
        <f t="shared" ref="H119:H124" si="86">SUM(E119:G119)</f>
        <v>1191.4000000000001</v>
      </c>
    </row>
    <row r="120" spans="1:8" ht="17.25" customHeight="1" thickBot="1" x14ac:dyDescent="0.35">
      <c r="A120" s="111"/>
      <c r="B120" s="17">
        <v>190389381</v>
      </c>
      <c r="C120" s="16" t="s">
        <v>145</v>
      </c>
      <c r="D120" s="84">
        <v>9</v>
      </c>
      <c r="E120" s="67">
        <f t="shared" si="83"/>
        <v>3486.2400000000002</v>
      </c>
      <c r="F120" s="67">
        <f t="shared" si="84"/>
        <v>621.27</v>
      </c>
      <c r="G120" s="67">
        <f t="shared" si="85"/>
        <v>1253.79</v>
      </c>
      <c r="H120" s="28">
        <f t="shared" si="86"/>
        <v>5361.3</v>
      </c>
    </row>
    <row r="121" spans="1:8" ht="17.25" customHeight="1" thickBot="1" x14ac:dyDescent="0.35">
      <c r="A121" s="111"/>
      <c r="B121" s="17">
        <v>190390355</v>
      </c>
      <c r="C121" s="16" t="s">
        <v>146</v>
      </c>
      <c r="D121" s="84">
        <v>7</v>
      </c>
      <c r="E121" s="67">
        <f t="shared" si="83"/>
        <v>2711.52</v>
      </c>
      <c r="F121" s="67">
        <f t="shared" si="84"/>
        <v>483.21000000000004</v>
      </c>
      <c r="G121" s="67">
        <f t="shared" si="85"/>
        <v>975.17000000000007</v>
      </c>
      <c r="H121" s="28">
        <f t="shared" si="86"/>
        <v>4169.8999999999996</v>
      </c>
    </row>
    <row r="122" spans="1:8" ht="17.25" customHeight="1" thickBot="1" x14ac:dyDescent="0.35">
      <c r="A122" s="111"/>
      <c r="B122" s="17">
        <v>190398245</v>
      </c>
      <c r="C122" s="16" t="s">
        <v>147</v>
      </c>
      <c r="D122" s="84">
        <v>3</v>
      </c>
      <c r="E122" s="67">
        <f t="shared" si="83"/>
        <v>1162.08</v>
      </c>
      <c r="F122" s="67">
        <f t="shared" si="84"/>
        <v>207.09</v>
      </c>
      <c r="G122" s="67">
        <f t="shared" si="85"/>
        <v>417.93</v>
      </c>
      <c r="H122" s="28">
        <f t="shared" si="86"/>
        <v>1787.1</v>
      </c>
    </row>
    <row r="123" spans="1:8" ht="17.25" customHeight="1" thickBot="1" x14ac:dyDescent="0.35">
      <c r="A123" s="111"/>
      <c r="B123" s="17">
        <v>190398430</v>
      </c>
      <c r="C123" s="16" t="s">
        <v>148</v>
      </c>
      <c r="D123" s="84">
        <v>4</v>
      </c>
      <c r="E123" s="67">
        <f t="shared" si="83"/>
        <v>1549.44</v>
      </c>
      <c r="F123" s="67">
        <f t="shared" si="84"/>
        <v>276.12</v>
      </c>
      <c r="G123" s="67">
        <f t="shared" si="85"/>
        <v>557.24</v>
      </c>
      <c r="H123" s="28">
        <f t="shared" si="86"/>
        <v>2382.8000000000002</v>
      </c>
    </row>
    <row r="124" spans="1:8" ht="17.25" customHeight="1" thickBot="1" x14ac:dyDescent="0.35">
      <c r="A124" s="112"/>
      <c r="B124" s="17">
        <v>190400881</v>
      </c>
      <c r="C124" s="16" t="s">
        <v>149</v>
      </c>
      <c r="D124" s="84">
        <v>1</v>
      </c>
      <c r="E124" s="67">
        <f t="shared" si="83"/>
        <v>387.36</v>
      </c>
      <c r="F124" s="67">
        <f t="shared" si="84"/>
        <v>69.03</v>
      </c>
      <c r="G124" s="67">
        <f t="shared" si="85"/>
        <v>139.31</v>
      </c>
      <c r="H124" s="28">
        <f t="shared" si="86"/>
        <v>595.70000000000005</v>
      </c>
    </row>
    <row r="125" spans="1:8" ht="17.25" customHeight="1" thickBot="1" x14ac:dyDescent="0.35">
      <c r="A125" s="113" t="s">
        <v>150</v>
      </c>
      <c r="B125" s="114"/>
      <c r="C125" s="115"/>
      <c r="D125" s="85">
        <v>26</v>
      </c>
      <c r="E125" s="70">
        <f>SUM(E119:E124)</f>
        <v>10071.36</v>
      </c>
      <c r="F125" s="70">
        <f t="shared" ref="F125:H125" si="87">SUM(F119:F124)</f>
        <v>1794.78</v>
      </c>
      <c r="G125" s="70">
        <f t="shared" si="87"/>
        <v>3622.06</v>
      </c>
      <c r="H125" s="73">
        <f t="shared" si="87"/>
        <v>15488.2</v>
      </c>
    </row>
    <row r="126" spans="1:8" ht="17.25" customHeight="1" thickBot="1" x14ac:dyDescent="0.35">
      <c r="A126" s="110" t="s">
        <v>151</v>
      </c>
      <c r="B126" s="17">
        <v>190615485</v>
      </c>
      <c r="C126" s="16" t="s">
        <v>152</v>
      </c>
      <c r="D126" s="84">
        <v>2</v>
      </c>
      <c r="E126" s="67">
        <f t="shared" ref="E126:E132" si="88">+$D$279*D126</f>
        <v>774.72</v>
      </c>
      <c r="F126" s="67">
        <f t="shared" ref="F126:F132" si="89">+$D$280*D126</f>
        <v>138.06</v>
      </c>
      <c r="G126" s="67">
        <f t="shared" ref="G126:G132" si="90">+$D$281*D126</f>
        <v>278.62</v>
      </c>
      <c r="H126" s="28">
        <f t="shared" ref="H126:H132" si="91">SUM(E126:G126)</f>
        <v>1191.4000000000001</v>
      </c>
    </row>
    <row r="127" spans="1:8" ht="17.25" customHeight="1" thickBot="1" x14ac:dyDescent="0.35">
      <c r="A127" s="111"/>
      <c r="B127" s="17">
        <v>190615670</v>
      </c>
      <c r="C127" s="16" t="s">
        <v>153</v>
      </c>
      <c r="D127" s="84">
        <v>1</v>
      </c>
      <c r="E127" s="67">
        <f t="shared" si="88"/>
        <v>387.36</v>
      </c>
      <c r="F127" s="67">
        <f t="shared" si="89"/>
        <v>69.03</v>
      </c>
      <c r="G127" s="67">
        <f t="shared" si="90"/>
        <v>139.31</v>
      </c>
      <c r="H127" s="28">
        <f t="shared" si="91"/>
        <v>595.70000000000005</v>
      </c>
    </row>
    <row r="128" spans="1:8" ht="17.25" customHeight="1" thickBot="1" x14ac:dyDescent="0.35">
      <c r="A128" s="111"/>
      <c r="B128" s="17">
        <v>190616053</v>
      </c>
      <c r="C128" s="16" t="s">
        <v>154</v>
      </c>
      <c r="D128" s="84">
        <v>3</v>
      </c>
      <c r="E128" s="67">
        <f t="shared" si="88"/>
        <v>1162.08</v>
      </c>
      <c r="F128" s="67">
        <f t="shared" si="89"/>
        <v>207.09</v>
      </c>
      <c r="G128" s="67">
        <f t="shared" si="90"/>
        <v>417.93</v>
      </c>
      <c r="H128" s="28">
        <f t="shared" si="91"/>
        <v>1787.1</v>
      </c>
    </row>
    <row r="129" spans="1:8" ht="17.25" customHeight="1" thickBot="1" x14ac:dyDescent="0.35">
      <c r="A129" s="111"/>
      <c r="B129" s="17">
        <v>190617874</v>
      </c>
      <c r="C129" s="16" t="s">
        <v>155</v>
      </c>
      <c r="D129" s="84">
        <v>1</v>
      </c>
      <c r="E129" s="67">
        <f t="shared" si="88"/>
        <v>387.36</v>
      </c>
      <c r="F129" s="67">
        <f t="shared" si="89"/>
        <v>69.03</v>
      </c>
      <c r="G129" s="67">
        <f t="shared" si="90"/>
        <v>139.31</v>
      </c>
      <c r="H129" s="28">
        <f t="shared" si="91"/>
        <v>595.70000000000005</v>
      </c>
    </row>
    <row r="130" spans="1:8" ht="17.25" customHeight="1" thickBot="1" x14ac:dyDescent="0.35">
      <c r="A130" s="111"/>
      <c r="B130" s="17">
        <v>190622864</v>
      </c>
      <c r="C130" s="16" t="s">
        <v>156</v>
      </c>
      <c r="D130" s="84">
        <v>3</v>
      </c>
      <c r="E130" s="67">
        <f t="shared" si="88"/>
        <v>1162.08</v>
      </c>
      <c r="F130" s="67">
        <f t="shared" si="89"/>
        <v>207.09</v>
      </c>
      <c r="G130" s="67">
        <f t="shared" si="90"/>
        <v>417.93</v>
      </c>
      <c r="H130" s="28">
        <f t="shared" si="91"/>
        <v>1787.1</v>
      </c>
    </row>
    <row r="131" spans="1:8" ht="17.25" customHeight="1" thickBot="1" x14ac:dyDescent="0.35">
      <c r="A131" s="111"/>
      <c r="B131" s="17">
        <v>290614950</v>
      </c>
      <c r="C131" s="16" t="s">
        <v>157</v>
      </c>
      <c r="D131" s="84">
        <v>4</v>
      </c>
      <c r="E131" s="67">
        <f t="shared" si="88"/>
        <v>1549.44</v>
      </c>
      <c r="F131" s="67">
        <f t="shared" si="89"/>
        <v>276.12</v>
      </c>
      <c r="G131" s="67">
        <f t="shared" si="90"/>
        <v>557.24</v>
      </c>
      <c r="H131" s="28">
        <f t="shared" si="91"/>
        <v>2382.8000000000002</v>
      </c>
    </row>
    <row r="132" spans="1:8" ht="17.25" customHeight="1" thickBot="1" x14ac:dyDescent="0.35">
      <c r="A132" s="112"/>
      <c r="B132" s="17">
        <v>290623390</v>
      </c>
      <c r="C132" s="16" t="s">
        <v>158</v>
      </c>
      <c r="D132" s="84">
        <v>9</v>
      </c>
      <c r="E132" s="67">
        <f t="shared" si="88"/>
        <v>3486.2400000000002</v>
      </c>
      <c r="F132" s="67">
        <f t="shared" si="89"/>
        <v>621.27</v>
      </c>
      <c r="G132" s="67">
        <f t="shared" si="90"/>
        <v>1253.79</v>
      </c>
      <c r="H132" s="28">
        <f t="shared" si="91"/>
        <v>5361.3</v>
      </c>
    </row>
    <row r="133" spans="1:8" ht="17.25" customHeight="1" thickBot="1" x14ac:dyDescent="0.35">
      <c r="A133" s="113" t="s">
        <v>159</v>
      </c>
      <c r="B133" s="114"/>
      <c r="C133" s="115"/>
      <c r="D133" s="85">
        <v>23</v>
      </c>
      <c r="E133" s="70">
        <f>SUM(E126:E132)</f>
        <v>8909.2800000000007</v>
      </c>
      <c r="F133" s="70">
        <f t="shared" ref="F133:H133" si="92">SUM(F126:F132)</f>
        <v>1587.69</v>
      </c>
      <c r="G133" s="70">
        <f t="shared" si="92"/>
        <v>3204.13</v>
      </c>
      <c r="H133" s="73">
        <f t="shared" si="92"/>
        <v>13701.099999999999</v>
      </c>
    </row>
    <row r="134" spans="1:8" ht="17.25" customHeight="1" thickBot="1" x14ac:dyDescent="0.35">
      <c r="A134" s="16" t="s">
        <v>160</v>
      </c>
      <c r="B134" s="17">
        <v>191130983</v>
      </c>
      <c r="C134" s="16" t="s">
        <v>161</v>
      </c>
      <c r="D134" s="84">
        <v>1</v>
      </c>
      <c r="E134" s="67">
        <f>+$D$279*D134</f>
        <v>387.36</v>
      </c>
      <c r="F134" s="67">
        <f>+$D$280*D134</f>
        <v>69.03</v>
      </c>
      <c r="G134" s="67">
        <f>+$D$281*D134</f>
        <v>139.31</v>
      </c>
      <c r="H134" s="28">
        <f>SUM(E134:G134)</f>
        <v>595.70000000000005</v>
      </c>
    </row>
    <row r="135" spans="1:8" ht="17.25" customHeight="1" thickBot="1" x14ac:dyDescent="0.35">
      <c r="A135" s="113" t="s">
        <v>162</v>
      </c>
      <c r="B135" s="114"/>
      <c r="C135" s="115"/>
      <c r="D135" s="85">
        <v>1</v>
      </c>
      <c r="E135" s="70">
        <f>SUM(E134)</f>
        <v>387.36</v>
      </c>
      <c r="F135" s="70">
        <f t="shared" ref="F135:H135" si="93">SUM(F134)</f>
        <v>69.03</v>
      </c>
      <c r="G135" s="70">
        <f t="shared" si="93"/>
        <v>139.31</v>
      </c>
      <c r="H135" s="73">
        <f t="shared" si="93"/>
        <v>595.70000000000005</v>
      </c>
    </row>
    <row r="136" spans="1:8" ht="17.25" customHeight="1" thickBot="1" x14ac:dyDescent="0.35">
      <c r="A136" s="110" t="s">
        <v>163</v>
      </c>
      <c r="B136" s="17">
        <v>190212573</v>
      </c>
      <c r="C136" s="16" t="s">
        <v>164</v>
      </c>
      <c r="D136" s="84">
        <v>1</v>
      </c>
      <c r="E136" s="67">
        <f t="shared" ref="E136:E140" si="94">+$D$279*D136</f>
        <v>387.36</v>
      </c>
      <c r="F136" s="67">
        <f t="shared" ref="F136:F140" si="95">+$D$280*D136</f>
        <v>69.03</v>
      </c>
      <c r="G136" s="67">
        <f t="shared" ref="G136:G140" si="96">+$D$281*D136</f>
        <v>139.31</v>
      </c>
      <c r="H136" s="28">
        <f t="shared" ref="H136:H140" si="97">SUM(E136:G136)</f>
        <v>595.70000000000005</v>
      </c>
    </row>
    <row r="137" spans="1:8" ht="17.25" customHeight="1" thickBot="1" x14ac:dyDescent="0.35">
      <c r="A137" s="111"/>
      <c r="B137" s="17">
        <v>290213480</v>
      </c>
      <c r="C137" s="16" t="s">
        <v>165</v>
      </c>
      <c r="D137" s="84">
        <v>1</v>
      </c>
      <c r="E137" s="67">
        <f t="shared" si="94"/>
        <v>387.36</v>
      </c>
      <c r="F137" s="67">
        <f t="shared" si="95"/>
        <v>69.03</v>
      </c>
      <c r="G137" s="67">
        <f t="shared" si="96"/>
        <v>139.31</v>
      </c>
      <c r="H137" s="28">
        <f t="shared" si="97"/>
        <v>595.70000000000005</v>
      </c>
    </row>
    <row r="138" spans="1:8" ht="17.25" customHeight="1" thickBot="1" x14ac:dyDescent="0.35">
      <c r="A138" s="111"/>
      <c r="B138" s="17">
        <v>307399715</v>
      </c>
      <c r="C138" s="16" t="s">
        <v>166</v>
      </c>
      <c r="D138" s="84">
        <v>4</v>
      </c>
      <c r="E138" s="67">
        <f t="shared" si="94"/>
        <v>1549.44</v>
      </c>
      <c r="F138" s="67">
        <f t="shared" si="95"/>
        <v>276.12</v>
      </c>
      <c r="G138" s="67">
        <f t="shared" si="96"/>
        <v>557.24</v>
      </c>
      <c r="H138" s="28">
        <f t="shared" si="97"/>
        <v>2382.8000000000002</v>
      </c>
    </row>
    <row r="139" spans="1:8" ht="17.25" customHeight="1" thickBot="1" x14ac:dyDescent="0.35">
      <c r="A139" s="111"/>
      <c r="B139" s="17">
        <v>307400085</v>
      </c>
      <c r="C139" s="16" t="s">
        <v>167</v>
      </c>
      <c r="D139" s="84">
        <v>3</v>
      </c>
      <c r="E139" s="67">
        <f t="shared" si="94"/>
        <v>1162.08</v>
      </c>
      <c r="F139" s="67">
        <f t="shared" si="95"/>
        <v>207.09</v>
      </c>
      <c r="G139" s="67">
        <f t="shared" si="96"/>
        <v>417.93</v>
      </c>
      <c r="H139" s="28">
        <f t="shared" si="97"/>
        <v>1787.1</v>
      </c>
    </row>
    <row r="140" spans="1:8" ht="17.25" customHeight="1" thickBot="1" x14ac:dyDescent="0.35">
      <c r="A140" s="112"/>
      <c r="B140" s="17">
        <v>307400473</v>
      </c>
      <c r="C140" s="16" t="s">
        <v>168</v>
      </c>
      <c r="D140" s="84">
        <v>3</v>
      </c>
      <c r="E140" s="67">
        <f t="shared" si="94"/>
        <v>1162.08</v>
      </c>
      <c r="F140" s="67">
        <f t="shared" si="95"/>
        <v>207.09</v>
      </c>
      <c r="G140" s="67">
        <f t="shared" si="96"/>
        <v>417.93</v>
      </c>
      <c r="H140" s="28">
        <f t="shared" si="97"/>
        <v>1787.1</v>
      </c>
    </row>
    <row r="141" spans="1:8" ht="17.25" customHeight="1" thickBot="1" x14ac:dyDescent="0.35">
      <c r="A141" s="113" t="s">
        <v>169</v>
      </c>
      <c r="B141" s="114"/>
      <c r="C141" s="115"/>
      <c r="D141" s="85">
        <v>12</v>
      </c>
      <c r="E141" s="70">
        <f>SUM(E136:E140)</f>
        <v>4648.32</v>
      </c>
      <c r="F141" s="70">
        <f t="shared" ref="F141:H141" si="98">SUM(F136:F140)</f>
        <v>828.36</v>
      </c>
      <c r="G141" s="70">
        <f t="shared" si="98"/>
        <v>1671.72</v>
      </c>
      <c r="H141" s="73">
        <f t="shared" si="98"/>
        <v>7148.4</v>
      </c>
    </row>
    <row r="142" spans="1:8" ht="17.25" customHeight="1" thickBot="1" x14ac:dyDescent="0.35">
      <c r="A142" s="110" t="s">
        <v>170</v>
      </c>
      <c r="B142" s="17">
        <v>190670720</v>
      </c>
      <c r="C142" s="16" t="s">
        <v>171</v>
      </c>
      <c r="D142" s="84">
        <v>2</v>
      </c>
      <c r="E142" s="67">
        <f t="shared" ref="E142:E149" si="99">+$D$279*D142</f>
        <v>774.72</v>
      </c>
      <c r="F142" s="67">
        <f t="shared" ref="F142:F149" si="100">+$D$280*D142</f>
        <v>138.06</v>
      </c>
      <c r="G142" s="67">
        <f t="shared" ref="G142:G149" si="101">+$D$281*D142</f>
        <v>278.62</v>
      </c>
      <c r="H142" s="28">
        <f t="shared" ref="H142:H149" si="102">SUM(E142:G142)</f>
        <v>1191.4000000000001</v>
      </c>
    </row>
    <row r="143" spans="1:8" ht="17.25" customHeight="1" thickBot="1" x14ac:dyDescent="0.35">
      <c r="A143" s="111"/>
      <c r="B143" s="17">
        <v>190672739</v>
      </c>
      <c r="C143" s="16" t="s">
        <v>172</v>
      </c>
      <c r="D143" s="84">
        <v>4</v>
      </c>
      <c r="E143" s="67">
        <f t="shared" si="99"/>
        <v>1549.44</v>
      </c>
      <c r="F143" s="67">
        <f t="shared" si="100"/>
        <v>276.12</v>
      </c>
      <c r="G143" s="67">
        <f t="shared" si="101"/>
        <v>557.24</v>
      </c>
      <c r="H143" s="28">
        <f t="shared" si="102"/>
        <v>2382.8000000000002</v>
      </c>
    </row>
    <row r="144" spans="1:8" ht="17.25" customHeight="1" thickBot="1" x14ac:dyDescent="0.35">
      <c r="A144" s="111"/>
      <c r="B144" s="17">
        <v>190673798</v>
      </c>
      <c r="C144" s="16" t="s">
        <v>173</v>
      </c>
      <c r="D144" s="84">
        <v>2</v>
      </c>
      <c r="E144" s="67">
        <f t="shared" si="99"/>
        <v>774.72</v>
      </c>
      <c r="F144" s="67">
        <f t="shared" si="100"/>
        <v>138.06</v>
      </c>
      <c r="G144" s="67">
        <f t="shared" si="101"/>
        <v>278.62</v>
      </c>
      <c r="H144" s="28">
        <f t="shared" si="102"/>
        <v>1191.4000000000001</v>
      </c>
    </row>
    <row r="145" spans="1:8" ht="17.25" customHeight="1" thickBot="1" x14ac:dyDescent="0.35">
      <c r="A145" s="111"/>
      <c r="B145" s="17">
        <v>190673983</v>
      </c>
      <c r="C145" s="16" t="s">
        <v>174</v>
      </c>
      <c r="D145" s="84">
        <v>2</v>
      </c>
      <c r="E145" s="67">
        <f t="shared" si="99"/>
        <v>774.72</v>
      </c>
      <c r="F145" s="67">
        <f t="shared" si="100"/>
        <v>138.06</v>
      </c>
      <c r="G145" s="67">
        <f t="shared" si="101"/>
        <v>278.62</v>
      </c>
      <c r="H145" s="28">
        <f t="shared" si="102"/>
        <v>1191.4000000000001</v>
      </c>
    </row>
    <row r="146" spans="1:8" ht="17.25" customHeight="1" thickBot="1" x14ac:dyDescent="0.35">
      <c r="A146" s="111"/>
      <c r="B146" s="17">
        <v>190714355</v>
      </c>
      <c r="C146" s="16" t="s">
        <v>175</v>
      </c>
      <c r="D146" s="84">
        <v>4</v>
      </c>
      <c r="E146" s="67">
        <f t="shared" si="99"/>
        <v>1549.44</v>
      </c>
      <c r="F146" s="67">
        <f t="shared" si="100"/>
        <v>276.12</v>
      </c>
      <c r="G146" s="67">
        <f t="shared" si="101"/>
        <v>557.24</v>
      </c>
      <c r="H146" s="28">
        <f t="shared" si="102"/>
        <v>2382.8000000000002</v>
      </c>
    </row>
    <row r="147" spans="1:8" ht="17.25" customHeight="1" thickBot="1" x14ac:dyDescent="0.35">
      <c r="A147" s="111"/>
      <c r="B147" s="17">
        <v>190714693</v>
      </c>
      <c r="C147" s="16" t="s">
        <v>176</v>
      </c>
      <c r="D147" s="84">
        <v>3</v>
      </c>
      <c r="E147" s="67">
        <f t="shared" si="99"/>
        <v>1162.08</v>
      </c>
      <c r="F147" s="67">
        <f t="shared" si="100"/>
        <v>207.09</v>
      </c>
      <c r="G147" s="67">
        <f t="shared" si="101"/>
        <v>417.93</v>
      </c>
      <c r="H147" s="28">
        <f t="shared" si="102"/>
        <v>1787.1</v>
      </c>
    </row>
    <row r="148" spans="1:8" ht="17.25" customHeight="1" thickBot="1" x14ac:dyDescent="0.35">
      <c r="A148" s="111"/>
      <c r="B148" s="17">
        <v>190714921</v>
      </c>
      <c r="C148" s="16" t="s">
        <v>177</v>
      </c>
      <c r="D148" s="84">
        <v>10</v>
      </c>
      <c r="E148" s="67">
        <f t="shared" si="99"/>
        <v>3873.6000000000004</v>
      </c>
      <c r="F148" s="67">
        <f t="shared" si="100"/>
        <v>690.3</v>
      </c>
      <c r="G148" s="67">
        <f t="shared" si="101"/>
        <v>1393.1</v>
      </c>
      <c r="H148" s="28">
        <f t="shared" si="102"/>
        <v>5957</v>
      </c>
    </row>
    <row r="149" spans="1:8" ht="17.25" customHeight="1" thickBot="1" x14ac:dyDescent="0.35">
      <c r="A149" s="112"/>
      <c r="B149" s="17">
        <v>290714160</v>
      </c>
      <c r="C149" s="16" t="s">
        <v>178</v>
      </c>
      <c r="D149" s="84">
        <v>5</v>
      </c>
      <c r="E149" s="67">
        <f t="shared" si="99"/>
        <v>1936.8000000000002</v>
      </c>
      <c r="F149" s="67">
        <f t="shared" si="100"/>
        <v>345.15</v>
      </c>
      <c r="G149" s="67">
        <f t="shared" si="101"/>
        <v>696.55</v>
      </c>
      <c r="H149" s="28">
        <f t="shared" si="102"/>
        <v>2978.5</v>
      </c>
    </row>
    <row r="150" spans="1:8" ht="17.25" customHeight="1" thickBot="1" x14ac:dyDescent="0.35">
      <c r="A150" s="113" t="s">
        <v>179</v>
      </c>
      <c r="B150" s="114"/>
      <c r="C150" s="115"/>
      <c r="D150" s="85">
        <v>32</v>
      </c>
      <c r="E150" s="70">
        <f>SUM(E142:E149)</f>
        <v>12395.52</v>
      </c>
      <c r="F150" s="70">
        <f t="shared" ref="F150:H150" si="103">SUM(F142:F149)</f>
        <v>2208.96</v>
      </c>
      <c r="G150" s="70">
        <f t="shared" si="103"/>
        <v>4457.92</v>
      </c>
      <c r="H150" s="73">
        <f t="shared" si="103"/>
        <v>19062.400000000001</v>
      </c>
    </row>
    <row r="151" spans="1:8" ht="17.25" customHeight="1" thickBot="1" x14ac:dyDescent="0.35">
      <c r="A151" s="110" t="s">
        <v>180</v>
      </c>
      <c r="B151" s="17">
        <v>190082578</v>
      </c>
      <c r="C151" s="16" t="s">
        <v>181</v>
      </c>
      <c r="D151" s="84">
        <v>11</v>
      </c>
      <c r="E151" s="67">
        <f t="shared" ref="E151:E158" si="104">+$D$279*D151</f>
        <v>4260.96</v>
      </c>
      <c r="F151" s="67">
        <f t="shared" ref="F151:F158" si="105">+$D$280*D151</f>
        <v>759.33</v>
      </c>
      <c r="G151" s="67">
        <f t="shared" ref="G151:G158" si="106">+$D$281*D151</f>
        <v>1532.41</v>
      </c>
      <c r="H151" s="28">
        <f t="shared" ref="H151:H158" si="107">SUM(E151:G151)</f>
        <v>6552.7</v>
      </c>
    </row>
    <row r="152" spans="1:8" ht="17.25" customHeight="1" thickBot="1" x14ac:dyDescent="0.35">
      <c r="A152" s="111"/>
      <c r="B152" s="17">
        <v>190082959</v>
      </c>
      <c r="C152" s="16" t="s">
        <v>182</v>
      </c>
      <c r="D152" s="84">
        <v>2</v>
      </c>
      <c r="E152" s="67">
        <f t="shared" si="104"/>
        <v>774.72</v>
      </c>
      <c r="F152" s="67">
        <f t="shared" si="105"/>
        <v>138.06</v>
      </c>
      <c r="G152" s="67">
        <f t="shared" si="106"/>
        <v>278.62</v>
      </c>
      <c r="H152" s="28">
        <f t="shared" si="107"/>
        <v>1191.4000000000001</v>
      </c>
    </row>
    <row r="153" spans="1:8" ht="17.25" customHeight="1" thickBot="1" x14ac:dyDescent="0.35">
      <c r="A153" s="111"/>
      <c r="B153" s="17">
        <v>190105112</v>
      </c>
      <c r="C153" s="16" t="s">
        <v>183</v>
      </c>
      <c r="D153" s="84">
        <v>2</v>
      </c>
      <c r="E153" s="67">
        <f t="shared" si="104"/>
        <v>774.72</v>
      </c>
      <c r="F153" s="67">
        <f t="shared" si="105"/>
        <v>138.06</v>
      </c>
      <c r="G153" s="67">
        <f t="shared" si="106"/>
        <v>278.62</v>
      </c>
      <c r="H153" s="28">
        <f t="shared" si="107"/>
        <v>1191.4000000000001</v>
      </c>
    </row>
    <row r="154" spans="1:8" ht="17.25" customHeight="1" thickBot="1" x14ac:dyDescent="0.35">
      <c r="A154" s="111"/>
      <c r="B154" s="17">
        <v>190105646</v>
      </c>
      <c r="C154" s="16" t="s">
        <v>184</v>
      </c>
      <c r="D154" s="84">
        <v>4</v>
      </c>
      <c r="E154" s="67">
        <f t="shared" si="104"/>
        <v>1549.44</v>
      </c>
      <c r="F154" s="67">
        <f t="shared" si="105"/>
        <v>276.12</v>
      </c>
      <c r="G154" s="67">
        <f t="shared" si="106"/>
        <v>557.24</v>
      </c>
      <c r="H154" s="28">
        <f t="shared" si="107"/>
        <v>2382.8000000000002</v>
      </c>
    </row>
    <row r="155" spans="1:8" ht="17.25" customHeight="1" thickBot="1" x14ac:dyDescent="0.35">
      <c r="A155" s="111"/>
      <c r="B155" s="17">
        <v>190106552</v>
      </c>
      <c r="C155" s="16" t="s">
        <v>185</v>
      </c>
      <c r="D155" s="84">
        <v>3</v>
      </c>
      <c r="E155" s="67">
        <f t="shared" si="104"/>
        <v>1162.08</v>
      </c>
      <c r="F155" s="67">
        <f t="shared" si="105"/>
        <v>207.09</v>
      </c>
      <c r="G155" s="67">
        <f t="shared" si="106"/>
        <v>417.93</v>
      </c>
      <c r="H155" s="28">
        <f t="shared" si="107"/>
        <v>1787.1</v>
      </c>
    </row>
    <row r="156" spans="1:8" ht="17.25" customHeight="1" thickBot="1" x14ac:dyDescent="0.35">
      <c r="A156" s="111"/>
      <c r="B156" s="17">
        <v>190106933</v>
      </c>
      <c r="C156" s="16" t="s">
        <v>186</v>
      </c>
      <c r="D156" s="84">
        <v>8</v>
      </c>
      <c r="E156" s="67">
        <f t="shared" si="104"/>
        <v>3098.88</v>
      </c>
      <c r="F156" s="67">
        <f t="shared" si="105"/>
        <v>552.24</v>
      </c>
      <c r="G156" s="67">
        <f t="shared" si="106"/>
        <v>1114.48</v>
      </c>
      <c r="H156" s="28">
        <f t="shared" si="107"/>
        <v>4765.6000000000004</v>
      </c>
    </row>
    <row r="157" spans="1:8" ht="17.25" customHeight="1" thickBot="1" x14ac:dyDescent="0.35">
      <c r="A157" s="111"/>
      <c r="B157" s="17">
        <v>290082230</v>
      </c>
      <c r="C157" s="16" t="s">
        <v>187</v>
      </c>
      <c r="D157" s="84">
        <v>2</v>
      </c>
      <c r="E157" s="67">
        <f t="shared" si="104"/>
        <v>774.72</v>
      </c>
      <c r="F157" s="67">
        <f t="shared" si="105"/>
        <v>138.06</v>
      </c>
      <c r="G157" s="67">
        <f t="shared" si="106"/>
        <v>278.62</v>
      </c>
      <c r="H157" s="28">
        <f t="shared" si="107"/>
        <v>1191.4000000000001</v>
      </c>
    </row>
    <row r="158" spans="1:8" ht="17.25" customHeight="1" thickBot="1" x14ac:dyDescent="0.35">
      <c r="A158" s="112"/>
      <c r="B158" s="17">
        <v>290986160</v>
      </c>
      <c r="C158" s="16" t="s">
        <v>188</v>
      </c>
      <c r="D158" s="84">
        <v>1</v>
      </c>
      <c r="E158" s="67">
        <f t="shared" si="104"/>
        <v>387.36</v>
      </c>
      <c r="F158" s="67">
        <f t="shared" si="105"/>
        <v>69.03</v>
      </c>
      <c r="G158" s="67">
        <f t="shared" si="106"/>
        <v>139.31</v>
      </c>
      <c r="H158" s="28">
        <f t="shared" si="107"/>
        <v>595.70000000000005</v>
      </c>
    </row>
    <row r="159" spans="1:8" ht="17.25" customHeight="1" thickBot="1" x14ac:dyDescent="0.35">
      <c r="A159" s="113" t="s">
        <v>189</v>
      </c>
      <c r="B159" s="114"/>
      <c r="C159" s="115"/>
      <c r="D159" s="85">
        <v>33</v>
      </c>
      <c r="E159" s="70">
        <f>SUM(E151:E158)</f>
        <v>12782.88</v>
      </c>
      <c r="F159" s="70">
        <f t="shared" ref="F159:H159" si="108">SUM(F151:F158)</f>
        <v>2277.9900000000002</v>
      </c>
      <c r="G159" s="70">
        <f t="shared" si="108"/>
        <v>4597.2300000000005</v>
      </c>
      <c r="H159" s="73">
        <f t="shared" si="108"/>
        <v>19658.100000000002</v>
      </c>
    </row>
    <row r="160" spans="1:8" ht="17.25" customHeight="1" thickBot="1" x14ac:dyDescent="0.35">
      <c r="A160" s="16" t="s">
        <v>190</v>
      </c>
      <c r="B160" s="17">
        <v>191129148</v>
      </c>
      <c r="C160" s="16" t="s">
        <v>191</v>
      </c>
      <c r="D160" s="84">
        <v>6</v>
      </c>
      <c r="E160" s="67">
        <f>+$D$279*D160</f>
        <v>2324.16</v>
      </c>
      <c r="F160" s="67">
        <f>+$D$280*D160</f>
        <v>414.18</v>
      </c>
      <c r="G160" s="67">
        <f>+$D$281*D160</f>
        <v>835.86</v>
      </c>
      <c r="H160" s="28">
        <f>SUM(E160:G160)</f>
        <v>3574.2</v>
      </c>
    </row>
    <row r="161" spans="1:8" ht="17.25" customHeight="1" thickBot="1" x14ac:dyDescent="0.35">
      <c r="A161" s="113" t="s">
        <v>192</v>
      </c>
      <c r="B161" s="114"/>
      <c r="C161" s="115"/>
      <c r="D161" s="85">
        <v>6</v>
      </c>
      <c r="E161" s="70">
        <f>SUM(E160)</f>
        <v>2324.16</v>
      </c>
      <c r="F161" s="70">
        <f t="shared" ref="F161:H161" si="109">SUM(F160)</f>
        <v>414.18</v>
      </c>
      <c r="G161" s="70">
        <f t="shared" si="109"/>
        <v>835.86</v>
      </c>
      <c r="H161" s="73">
        <f t="shared" si="109"/>
        <v>3574.2</v>
      </c>
    </row>
    <row r="162" spans="1:8" ht="17.25" customHeight="1" thickBot="1" x14ac:dyDescent="0.35">
      <c r="A162" s="110" t="s">
        <v>193</v>
      </c>
      <c r="B162" s="17">
        <v>190227842</v>
      </c>
      <c r="C162" s="16" t="s">
        <v>194</v>
      </c>
      <c r="D162" s="84">
        <v>1</v>
      </c>
      <c r="E162" s="67">
        <f t="shared" ref="E162:E166" si="110">+$D$279*D162</f>
        <v>387.36</v>
      </c>
      <c r="F162" s="67">
        <f t="shared" ref="F162:F166" si="111">+$D$280*D162</f>
        <v>69.03</v>
      </c>
      <c r="G162" s="67">
        <f t="shared" ref="G162:G166" si="112">+$D$281*D162</f>
        <v>139.31</v>
      </c>
      <c r="H162" s="28">
        <f t="shared" ref="H162:H166" si="113">SUM(E162:G162)</f>
        <v>595.70000000000005</v>
      </c>
    </row>
    <row r="163" spans="1:8" ht="17.25" customHeight="1" thickBot="1" x14ac:dyDescent="0.35">
      <c r="A163" s="111"/>
      <c r="B163" s="17">
        <v>190227995</v>
      </c>
      <c r="C163" s="16" t="s">
        <v>195</v>
      </c>
      <c r="D163" s="84">
        <v>6</v>
      </c>
      <c r="E163" s="67">
        <f t="shared" si="110"/>
        <v>2324.16</v>
      </c>
      <c r="F163" s="67">
        <f t="shared" si="111"/>
        <v>414.18</v>
      </c>
      <c r="G163" s="67">
        <f t="shared" si="112"/>
        <v>835.86</v>
      </c>
      <c r="H163" s="28">
        <f t="shared" si="113"/>
        <v>3574.2</v>
      </c>
    </row>
    <row r="164" spans="1:8" ht="17.25" customHeight="1" thickBot="1" x14ac:dyDescent="0.35">
      <c r="A164" s="111"/>
      <c r="B164" s="17">
        <v>290228030</v>
      </c>
      <c r="C164" s="16" t="s">
        <v>196</v>
      </c>
      <c r="D164" s="84">
        <v>2</v>
      </c>
      <c r="E164" s="67">
        <f t="shared" si="110"/>
        <v>774.72</v>
      </c>
      <c r="F164" s="67">
        <f t="shared" si="111"/>
        <v>138.06</v>
      </c>
      <c r="G164" s="67">
        <f t="shared" si="112"/>
        <v>278.62</v>
      </c>
      <c r="H164" s="28">
        <f t="shared" si="113"/>
        <v>1191.4000000000001</v>
      </c>
    </row>
    <row r="165" spans="1:8" ht="17.25" customHeight="1" thickBot="1" x14ac:dyDescent="0.35">
      <c r="A165" s="111"/>
      <c r="B165" s="17">
        <v>290250660</v>
      </c>
      <c r="C165" s="16" t="s">
        <v>197</v>
      </c>
      <c r="D165" s="84">
        <v>2</v>
      </c>
      <c r="E165" s="67">
        <f t="shared" si="110"/>
        <v>774.72</v>
      </c>
      <c r="F165" s="67">
        <f t="shared" si="111"/>
        <v>138.06</v>
      </c>
      <c r="G165" s="67">
        <f t="shared" si="112"/>
        <v>278.62</v>
      </c>
      <c r="H165" s="28">
        <f t="shared" si="113"/>
        <v>1191.4000000000001</v>
      </c>
    </row>
    <row r="166" spans="1:8" ht="17.25" customHeight="1" thickBot="1" x14ac:dyDescent="0.35">
      <c r="A166" s="112"/>
      <c r="B166" s="17">
        <v>302662322</v>
      </c>
      <c r="C166" s="16" t="s">
        <v>198</v>
      </c>
      <c r="D166" s="84">
        <v>2</v>
      </c>
      <c r="E166" s="67">
        <f t="shared" si="110"/>
        <v>774.72</v>
      </c>
      <c r="F166" s="67">
        <f t="shared" si="111"/>
        <v>138.06</v>
      </c>
      <c r="G166" s="67">
        <f t="shared" si="112"/>
        <v>278.62</v>
      </c>
      <c r="H166" s="28">
        <f t="shared" si="113"/>
        <v>1191.4000000000001</v>
      </c>
    </row>
    <row r="167" spans="1:8" ht="17.25" customHeight="1" thickBot="1" x14ac:dyDescent="0.35">
      <c r="A167" s="113" t="s">
        <v>199</v>
      </c>
      <c r="B167" s="114"/>
      <c r="C167" s="115"/>
      <c r="D167" s="85">
        <v>13</v>
      </c>
      <c r="E167" s="70">
        <f>SUM(E162:E166)</f>
        <v>5035.68</v>
      </c>
      <c r="F167" s="70">
        <f t="shared" ref="F167:H167" si="114">SUM(F162:F166)</f>
        <v>897.38999999999987</v>
      </c>
      <c r="G167" s="70">
        <f t="shared" si="114"/>
        <v>1811.0299999999997</v>
      </c>
      <c r="H167" s="73">
        <f t="shared" si="114"/>
        <v>7744.0999999999985</v>
      </c>
    </row>
    <row r="168" spans="1:8" ht="17.25" customHeight="1" thickBot="1" x14ac:dyDescent="0.35">
      <c r="A168" s="110" t="s">
        <v>200</v>
      </c>
      <c r="B168" s="17">
        <v>190892137</v>
      </c>
      <c r="C168" s="16" t="s">
        <v>201</v>
      </c>
      <c r="D168" s="84">
        <v>4</v>
      </c>
      <c r="E168" s="67">
        <f t="shared" ref="E168:E171" si="115">+$D$279*D168</f>
        <v>1549.44</v>
      </c>
      <c r="F168" s="67">
        <f t="shared" ref="F168:F171" si="116">+$D$280*D168</f>
        <v>276.12</v>
      </c>
      <c r="G168" s="67">
        <f t="shared" ref="G168:G171" si="117">+$D$281*D168</f>
        <v>557.24</v>
      </c>
      <c r="H168" s="28">
        <f t="shared" ref="H168:H171" si="118">SUM(E168:G168)</f>
        <v>2382.8000000000002</v>
      </c>
    </row>
    <row r="169" spans="1:8" ht="17.25" customHeight="1" thickBot="1" x14ac:dyDescent="0.35">
      <c r="A169" s="111"/>
      <c r="B169" s="17">
        <v>190892322</v>
      </c>
      <c r="C169" s="16" t="s">
        <v>202</v>
      </c>
      <c r="D169" s="84">
        <v>6</v>
      </c>
      <c r="E169" s="67">
        <f t="shared" si="115"/>
        <v>2324.16</v>
      </c>
      <c r="F169" s="67">
        <f t="shared" si="116"/>
        <v>414.18</v>
      </c>
      <c r="G169" s="67">
        <f t="shared" si="117"/>
        <v>835.86</v>
      </c>
      <c r="H169" s="28">
        <f t="shared" si="118"/>
        <v>3574.2</v>
      </c>
    </row>
    <row r="170" spans="1:8" ht="17.25" customHeight="1" thickBot="1" x14ac:dyDescent="0.35">
      <c r="A170" s="111"/>
      <c r="B170" s="17">
        <v>190893424</v>
      </c>
      <c r="C170" s="16" t="s">
        <v>203</v>
      </c>
      <c r="D170" s="84">
        <v>2</v>
      </c>
      <c r="E170" s="67">
        <f t="shared" si="115"/>
        <v>774.72</v>
      </c>
      <c r="F170" s="67">
        <f t="shared" si="116"/>
        <v>138.06</v>
      </c>
      <c r="G170" s="67">
        <f t="shared" si="117"/>
        <v>278.62</v>
      </c>
      <c r="H170" s="28">
        <f t="shared" si="118"/>
        <v>1191.4000000000001</v>
      </c>
    </row>
    <row r="171" spans="1:8" ht="17.25" customHeight="1" thickBot="1" x14ac:dyDescent="0.35">
      <c r="A171" s="112"/>
      <c r="B171" s="17">
        <v>195176120</v>
      </c>
      <c r="C171" s="16" t="s">
        <v>204</v>
      </c>
      <c r="D171" s="84">
        <v>34</v>
      </c>
      <c r="E171" s="67">
        <f t="shared" si="115"/>
        <v>13170.24</v>
      </c>
      <c r="F171" s="67">
        <f t="shared" si="116"/>
        <v>2347.02</v>
      </c>
      <c r="G171" s="67">
        <f t="shared" si="117"/>
        <v>4736.54</v>
      </c>
      <c r="H171" s="28">
        <f t="shared" si="118"/>
        <v>20253.8</v>
      </c>
    </row>
    <row r="172" spans="1:8" ht="17.25" customHeight="1" thickBot="1" x14ac:dyDescent="0.35">
      <c r="A172" s="113" t="s">
        <v>205</v>
      </c>
      <c r="B172" s="114"/>
      <c r="C172" s="115"/>
      <c r="D172" s="85">
        <v>46</v>
      </c>
      <c r="E172" s="70">
        <f>SUM(E168:E171)</f>
        <v>17818.559999999998</v>
      </c>
      <c r="F172" s="70">
        <f t="shared" ref="F172:H172" si="119">SUM(F168:F171)</f>
        <v>3175.38</v>
      </c>
      <c r="G172" s="70">
        <f t="shared" si="119"/>
        <v>6408.26</v>
      </c>
      <c r="H172" s="73">
        <f t="shared" si="119"/>
        <v>27402.199999999997</v>
      </c>
    </row>
    <row r="173" spans="1:8" ht="17.25" customHeight="1" thickBot="1" x14ac:dyDescent="0.35">
      <c r="A173" s="110" t="s">
        <v>206</v>
      </c>
      <c r="B173" s="17">
        <v>190820757</v>
      </c>
      <c r="C173" s="16" t="s">
        <v>207</v>
      </c>
      <c r="D173" s="84">
        <v>5</v>
      </c>
      <c r="E173" s="67">
        <f t="shared" ref="E173:E175" si="120">+$D$279*D173</f>
        <v>1936.8000000000002</v>
      </c>
      <c r="F173" s="67">
        <f t="shared" ref="F173:F175" si="121">+$D$280*D173</f>
        <v>345.15</v>
      </c>
      <c r="G173" s="67">
        <f t="shared" ref="G173:G175" si="122">+$D$281*D173</f>
        <v>696.55</v>
      </c>
      <c r="H173" s="28">
        <f t="shared" ref="H173:H175" si="123">SUM(E173:G173)</f>
        <v>2978.5</v>
      </c>
    </row>
    <row r="174" spans="1:8" ht="17.25" customHeight="1" thickBot="1" x14ac:dyDescent="0.35">
      <c r="A174" s="111"/>
      <c r="B174" s="17">
        <v>306124812</v>
      </c>
      <c r="C174" s="16" t="s">
        <v>208</v>
      </c>
      <c r="D174" s="84">
        <v>2</v>
      </c>
      <c r="E174" s="67">
        <f t="shared" si="120"/>
        <v>774.72</v>
      </c>
      <c r="F174" s="67">
        <f t="shared" si="121"/>
        <v>138.06</v>
      </c>
      <c r="G174" s="67">
        <f t="shared" si="122"/>
        <v>278.62</v>
      </c>
      <c r="H174" s="28">
        <f t="shared" si="123"/>
        <v>1191.4000000000001</v>
      </c>
    </row>
    <row r="175" spans="1:8" ht="17.25" customHeight="1" thickBot="1" x14ac:dyDescent="0.35">
      <c r="A175" s="112"/>
      <c r="B175" s="17">
        <v>307345685</v>
      </c>
      <c r="C175" s="16" t="s">
        <v>209</v>
      </c>
      <c r="D175" s="84">
        <v>12</v>
      </c>
      <c r="E175" s="67">
        <f t="shared" si="120"/>
        <v>4648.32</v>
      </c>
      <c r="F175" s="67">
        <f t="shared" si="121"/>
        <v>828.36</v>
      </c>
      <c r="G175" s="67">
        <f t="shared" si="122"/>
        <v>1671.72</v>
      </c>
      <c r="H175" s="28">
        <f t="shared" si="123"/>
        <v>7148.4</v>
      </c>
    </row>
    <row r="176" spans="1:8" ht="17.25" customHeight="1" thickBot="1" x14ac:dyDescent="0.35">
      <c r="A176" s="113" t="s">
        <v>210</v>
      </c>
      <c r="B176" s="114"/>
      <c r="C176" s="115"/>
      <c r="D176" s="85">
        <v>19</v>
      </c>
      <c r="E176" s="70">
        <f>SUM(E173:E175)</f>
        <v>7359.84</v>
      </c>
      <c r="F176" s="70">
        <f t="shared" ref="F176:H176" si="124">SUM(F173:F175)</f>
        <v>1311.57</v>
      </c>
      <c r="G176" s="70">
        <f t="shared" si="124"/>
        <v>2646.89</v>
      </c>
      <c r="H176" s="73">
        <f t="shared" si="124"/>
        <v>11318.3</v>
      </c>
    </row>
    <row r="177" spans="1:8" ht="17.25" customHeight="1" thickBot="1" x14ac:dyDescent="0.35">
      <c r="A177" s="110" t="s">
        <v>211</v>
      </c>
      <c r="B177" s="17">
        <v>190526428</v>
      </c>
      <c r="C177" s="16" t="s">
        <v>212</v>
      </c>
      <c r="D177" s="84">
        <v>3</v>
      </c>
      <c r="E177" s="67">
        <f t="shared" ref="E177:E178" si="125">+$D$279*D177</f>
        <v>1162.08</v>
      </c>
      <c r="F177" s="67">
        <f t="shared" ref="F177:F178" si="126">+$D$280*D177</f>
        <v>207.09</v>
      </c>
      <c r="G177" s="67">
        <f t="shared" ref="G177:G178" si="127">+$D$281*D177</f>
        <v>417.93</v>
      </c>
      <c r="H177" s="28">
        <f t="shared" ref="H177:H178" si="128">SUM(E177:G177)</f>
        <v>1787.1</v>
      </c>
    </row>
    <row r="178" spans="1:8" ht="17.25" customHeight="1" thickBot="1" x14ac:dyDescent="0.35">
      <c r="A178" s="112"/>
      <c r="B178" s="17">
        <v>290527520</v>
      </c>
      <c r="C178" s="16" t="s">
        <v>213</v>
      </c>
      <c r="D178" s="84">
        <v>3</v>
      </c>
      <c r="E178" s="67">
        <f t="shared" si="125"/>
        <v>1162.08</v>
      </c>
      <c r="F178" s="67">
        <f t="shared" si="126"/>
        <v>207.09</v>
      </c>
      <c r="G178" s="67">
        <f t="shared" si="127"/>
        <v>417.93</v>
      </c>
      <c r="H178" s="28">
        <f t="shared" si="128"/>
        <v>1787.1</v>
      </c>
    </row>
    <row r="179" spans="1:8" ht="17.25" customHeight="1" thickBot="1" x14ac:dyDescent="0.35">
      <c r="A179" s="113" t="s">
        <v>214</v>
      </c>
      <c r="B179" s="114"/>
      <c r="C179" s="115"/>
      <c r="D179" s="85">
        <v>6</v>
      </c>
      <c r="E179" s="70">
        <f>SUM(E177:E178)</f>
        <v>2324.16</v>
      </c>
      <c r="F179" s="70">
        <f t="shared" ref="F179:H179" si="129">SUM(F177:F178)</f>
        <v>414.18</v>
      </c>
      <c r="G179" s="70">
        <f t="shared" si="129"/>
        <v>835.86</v>
      </c>
      <c r="H179" s="73">
        <f t="shared" si="129"/>
        <v>3574.2</v>
      </c>
    </row>
    <row r="180" spans="1:8" ht="17.25" customHeight="1" thickBot="1" x14ac:dyDescent="0.35">
      <c r="A180" s="110" t="s">
        <v>215</v>
      </c>
      <c r="B180" s="17">
        <v>190057176</v>
      </c>
      <c r="C180" s="16" t="s">
        <v>216</v>
      </c>
      <c r="D180" s="84">
        <v>3</v>
      </c>
      <c r="E180" s="67">
        <f t="shared" ref="E180:E190" si="130">+$D$279*D180</f>
        <v>1162.08</v>
      </c>
      <c r="F180" s="67">
        <f t="shared" ref="F180:F190" si="131">+$D$280*D180</f>
        <v>207.09</v>
      </c>
      <c r="G180" s="67">
        <f t="shared" ref="G180:G190" si="132">+$D$281*D180</f>
        <v>417.93</v>
      </c>
      <c r="H180" s="28">
        <f t="shared" ref="H180:H190" si="133">SUM(E180:G180)</f>
        <v>1787.1</v>
      </c>
    </row>
    <row r="181" spans="1:8" ht="17.25" customHeight="1" thickBot="1" x14ac:dyDescent="0.35">
      <c r="A181" s="111"/>
      <c r="B181" s="17">
        <v>190057361</v>
      </c>
      <c r="C181" s="16" t="s">
        <v>217</v>
      </c>
      <c r="D181" s="84">
        <v>3</v>
      </c>
      <c r="E181" s="67">
        <f t="shared" si="130"/>
        <v>1162.08</v>
      </c>
      <c r="F181" s="67">
        <f t="shared" si="131"/>
        <v>207.09</v>
      </c>
      <c r="G181" s="67">
        <f t="shared" si="132"/>
        <v>417.93</v>
      </c>
      <c r="H181" s="28">
        <f t="shared" si="133"/>
        <v>1787.1</v>
      </c>
    </row>
    <row r="182" spans="1:8" ht="17.25" customHeight="1" thickBot="1" x14ac:dyDescent="0.35">
      <c r="A182" s="111"/>
      <c r="B182" s="17">
        <v>190058125</v>
      </c>
      <c r="C182" s="16" t="s">
        <v>218</v>
      </c>
      <c r="D182" s="84">
        <v>6</v>
      </c>
      <c r="E182" s="67">
        <f t="shared" si="130"/>
        <v>2324.16</v>
      </c>
      <c r="F182" s="67">
        <f t="shared" si="131"/>
        <v>414.18</v>
      </c>
      <c r="G182" s="67">
        <f t="shared" si="132"/>
        <v>835.86</v>
      </c>
      <c r="H182" s="28">
        <f t="shared" si="133"/>
        <v>3574.2</v>
      </c>
    </row>
    <row r="183" spans="1:8" ht="17.25" customHeight="1" thickBot="1" x14ac:dyDescent="0.35">
      <c r="A183" s="111"/>
      <c r="B183" s="17">
        <v>190061598</v>
      </c>
      <c r="C183" s="16" t="s">
        <v>219</v>
      </c>
      <c r="D183" s="84">
        <v>2</v>
      </c>
      <c r="E183" s="67">
        <f t="shared" si="130"/>
        <v>774.72</v>
      </c>
      <c r="F183" s="67">
        <f t="shared" si="131"/>
        <v>138.06</v>
      </c>
      <c r="G183" s="67">
        <f t="shared" si="132"/>
        <v>278.62</v>
      </c>
      <c r="H183" s="28">
        <f t="shared" si="133"/>
        <v>1191.4000000000001</v>
      </c>
    </row>
    <row r="184" spans="1:8" ht="17.25" customHeight="1" thickBot="1" x14ac:dyDescent="0.35">
      <c r="A184" s="111"/>
      <c r="B184" s="17">
        <v>190084586</v>
      </c>
      <c r="C184" s="16" t="s">
        <v>220</v>
      </c>
      <c r="D184" s="84">
        <v>3</v>
      </c>
      <c r="E184" s="67">
        <f t="shared" si="130"/>
        <v>1162.08</v>
      </c>
      <c r="F184" s="67">
        <f t="shared" si="131"/>
        <v>207.09</v>
      </c>
      <c r="G184" s="67">
        <f t="shared" si="132"/>
        <v>417.93</v>
      </c>
      <c r="H184" s="28">
        <f t="shared" si="133"/>
        <v>1787.1</v>
      </c>
    </row>
    <row r="185" spans="1:8" ht="17.25" customHeight="1" thickBot="1" x14ac:dyDescent="0.35">
      <c r="A185" s="111"/>
      <c r="B185" s="17">
        <v>190085154</v>
      </c>
      <c r="C185" s="16" t="s">
        <v>221</v>
      </c>
      <c r="D185" s="84">
        <v>1</v>
      </c>
      <c r="E185" s="67">
        <f t="shared" si="130"/>
        <v>387.36</v>
      </c>
      <c r="F185" s="67">
        <f t="shared" si="131"/>
        <v>69.03</v>
      </c>
      <c r="G185" s="67">
        <f t="shared" si="132"/>
        <v>139.31</v>
      </c>
      <c r="H185" s="28">
        <f t="shared" si="133"/>
        <v>595.70000000000005</v>
      </c>
    </row>
    <row r="186" spans="1:8" ht="17.25" customHeight="1" thickBot="1" x14ac:dyDescent="0.35">
      <c r="A186" s="111"/>
      <c r="B186" s="17">
        <v>190085492</v>
      </c>
      <c r="C186" s="16" t="s">
        <v>222</v>
      </c>
      <c r="D186" s="84">
        <v>1</v>
      </c>
      <c r="E186" s="67">
        <f t="shared" si="130"/>
        <v>387.36</v>
      </c>
      <c r="F186" s="67">
        <f t="shared" si="131"/>
        <v>69.03</v>
      </c>
      <c r="G186" s="67">
        <f t="shared" si="132"/>
        <v>139.31</v>
      </c>
      <c r="H186" s="28">
        <f t="shared" si="133"/>
        <v>595.70000000000005</v>
      </c>
    </row>
    <row r="187" spans="1:8" ht="17.25" customHeight="1" thickBot="1" x14ac:dyDescent="0.35">
      <c r="A187" s="111"/>
      <c r="B187" s="17">
        <v>290083670</v>
      </c>
      <c r="C187" s="16" t="s">
        <v>223</v>
      </c>
      <c r="D187" s="84">
        <v>11</v>
      </c>
      <c r="E187" s="67">
        <f t="shared" si="130"/>
        <v>4260.96</v>
      </c>
      <c r="F187" s="67">
        <f t="shared" si="131"/>
        <v>759.33</v>
      </c>
      <c r="G187" s="67">
        <f t="shared" si="132"/>
        <v>1532.41</v>
      </c>
      <c r="H187" s="28">
        <f t="shared" si="133"/>
        <v>6552.7</v>
      </c>
    </row>
    <row r="188" spans="1:8" ht="17.25" customHeight="1" thickBot="1" x14ac:dyDescent="0.35">
      <c r="A188" s="111"/>
      <c r="B188" s="17">
        <v>305615915</v>
      </c>
      <c r="C188" s="16" t="s">
        <v>224</v>
      </c>
      <c r="D188" s="84">
        <v>10</v>
      </c>
      <c r="E188" s="67">
        <f t="shared" si="130"/>
        <v>3873.6000000000004</v>
      </c>
      <c r="F188" s="67">
        <f t="shared" si="131"/>
        <v>690.3</v>
      </c>
      <c r="G188" s="67">
        <f t="shared" si="132"/>
        <v>1393.1</v>
      </c>
      <c r="H188" s="28">
        <f t="shared" si="133"/>
        <v>5957</v>
      </c>
    </row>
    <row r="189" spans="1:8" ht="17.25" customHeight="1" thickBot="1" x14ac:dyDescent="0.35">
      <c r="A189" s="111"/>
      <c r="B189" s="17">
        <v>305616433</v>
      </c>
      <c r="C189" s="16" t="s">
        <v>225</v>
      </c>
      <c r="D189" s="84">
        <v>2</v>
      </c>
      <c r="E189" s="67">
        <f t="shared" si="130"/>
        <v>774.72</v>
      </c>
      <c r="F189" s="67">
        <f t="shared" si="131"/>
        <v>138.06</v>
      </c>
      <c r="G189" s="67">
        <f t="shared" si="132"/>
        <v>278.62</v>
      </c>
      <c r="H189" s="28">
        <f t="shared" si="133"/>
        <v>1191.4000000000001</v>
      </c>
    </row>
    <row r="190" spans="1:8" ht="17.25" customHeight="1" thickBot="1" x14ac:dyDescent="0.35">
      <c r="A190" s="112"/>
      <c r="B190" s="17">
        <v>305889001</v>
      </c>
      <c r="C190" s="16" t="s">
        <v>226</v>
      </c>
      <c r="D190" s="84">
        <v>2</v>
      </c>
      <c r="E190" s="67">
        <f t="shared" si="130"/>
        <v>774.72</v>
      </c>
      <c r="F190" s="67">
        <f t="shared" si="131"/>
        <v>138.06</v>
      </c>
      <c r="G190" s="67">
        <f t="shared" si="132"/>
        <v>278.62</v>
      </c>
      <c r="H190" s="28">
        <f t="shared" si="133"/>
        <v>1191.4000000000001</v>
      </c>
    </row>
    <row r="191" spans="1:8" ht="17.25" customHeight="1" thickBot="1" x14ac:dyDescent="0.35">
      <c r="A191" s="113" t="s">
        <v>227</v>
      </c>
      <c r="B191" s="114"/>
      <c r="C191" s="115"/>
      <c r="D191" s="85">
        <v>44</v>
      </c>
      <c r="E191" s="70">
        <f>SUM(E180:E190)</f>
        <v>17043.84</v>
      </c>
      <c r="F191" s="70">
        <f t="shared" ref="F191:H191" si="134">SUM(F180:F190)</f>
        <v>3037.3199999999997</v>
      </c>
      <c r="G191" s="70">
        <f t="shared" si="134"/>
        <v>6129.6399999999994</v>
      </c>
      <c r="H191" s="73">
        <f t="shared" si="134"/>
        <v>26210.800000000003</v>
      </c>
    </row>
    <row r="192" spans="1:8" ht="17.25" customHeight="1" thickBot="1" x14ac:dyDescent="0.35">
      <c r="A192" s="110" t="s">
        <v>228</v>
      </c>
      <c r="B192" s="17">
        <v>190325610</v>
      </c>
      <c r="C192" s="16" t="s">
        <v>229</v>
      </c>
      <c r="D192" s="84">
        <v>1</v>
      </c>
      <c r="E192" s="67">
        <f t="shared" ref="E192:E195" si="135">+$D$279*D192</f>
        <v>387.36</v>
      </c>
      <c r="F192" s="67">
        <f t="shared" ref="F192:F195" si="136">+$D$280*D192</f>
        <v>69.03</v>
      </c>
      <c r="G192" s="67">
        <f t="shared" ref="G192:G195" si="137">+$D$281*D192</f>
        <v>139.31</v>
      </c>
      <c r="H192" s="28">
        <f t="shared" ref="H192:H195" si="138">SUM(E192:G192)</f>
        <v>595.70000000000005</v>
      </c>
    </row>
    <row r="193" spans="1:8" ht="17.25" customHeight="1" thickBot="1" x14ac:dyDescent="0.35">
      <c r="A193" s="111"/>
      <c r="B193" s="17">
        <v>190328873</v>
      </c>
      <c r="C193" s="16" t="s">
        <v>230</v>
      </c>
      <c r="D193" s="84">
        <v>1</v>
      </c>
      <c r="E193" s="67">
        <f t="shared" si="135"/>
        <v>387.36</v>
      </c>
      <c r="F193" s="67">
        <f t="shared" si="136"/>
        <v>69.03</v>
      </c>
      <c r="G193" s="67">
        <f t="shared" si="137"/>
        <v>139.31</v>
      </c>
      <c r="H193" s="28">
        <f t="shared" si="138"/>
        <v>595.70000000000005</v>
      </c>
    </row>
    <row r="194" spans="1:8" ht="17.25" customHeight="1" thickBot="1" x14ac:dyDescent="0.35">
      <c r="A194" s="111"/>
      <c r="B194" s="17">
        <v>190330034</v>
      </c>
      <c r="C194" s="16" t="s">
        <v>231</v>
      </c>
      <c r="D194" s="84">
        <v>1</v>
      </c>
      <c r="E194" s="67">
        <f t="shared" si="135"/>
        <v>387.36</v>
      </c>
      <c r="F194" s="67">
        <f t="shared" si="136"/>
        <v>69.03</v>
      </c>
      <c r="G194" s="67">
        <f t="shared" si="137"/>
        <v>139.31</v>
      </c>
      <c r="H194" s="28">
        <f t="shared" si="138"/>
        <v>595.70000000000005</v>
      </c>
    </row>
    <row r="195" spans="1:8" ht="17.25" customHeight="1" thickBot="1" x14ac:dyDescent="0.35">
      <c r="A195" s="112"/>
      <c r="B195" s="17">
        <v>290325230</v>
      </c>
      <c r="C195" s="16" t="s">
        <v>232</v>
      </c>
      <c r="D195" s="84">
        <v>8</v>
      </c>
      <c r="E195" s="67">
        <f t="shared" si="135"/>
        <v>3098.88</v>
      </c>
      <c r="F195" s="67">
        <f t="shared" si="136"/>
        <v>552.24</v>
      </c>
      <c r="G195" s="67">
        <f t="shared" si="137"/>
        <v>1114.48</v>
      </c>
      <c r="H195" s="28">
        <f t="shared" si="138"/>
        <v>4765.6000000000004</v>
      </c>
    </row>
    <row r="196" spans="1:8" ht="17.25" customHeight="1" thickBot="1" x14ac:dyDescent="0.35">
      <c r="A196" s="113" t="s">
        <v>233</v>
      </c>
      <c r="B196" s="114"/>
      <c r="C196" s="115"/>
      <c r="D196" s="85">
        <v>11</v>
      </c>
      <c r="E196" s="70">
        <f>SUM(E192:E195)</f>
        <v>4260.96</v>
      </c>
      <c r="F196" s="70">
        <f t="shared" ref="F196:H196" si="139">SUM(F192:F195)</f>
        <v>759.33</v>
      </c>
      <c r="G196" s="70">
        <f t="shared" si="139"/>
        <v>1532.41</v>
      </c>
      <c r="H196" s="73">
        <f t="shared" si="139"/>
        <v>6552.7000000000007</v>
      </c>
    </row>
    <row r="197" spans="1:8" ht="17.25" customHeight="1" thickBot="1" x14ac:dyDescent="0.35">
      <c r="A197" s="110" t="s">
        <v>234</v>
      </c>
      <c r="B197" s="17">
        <v>190687050</v>
      </c>
      <c r="C197" s="16" t="s">
        <v>235</v>
      </c>
      <c r="D197" s="84">
        <v>2</v>
      </c>
      <c r="E197" s="67">
        <f t="shared" ref="E197:E208" si="140">+$D$279*D197</f>
        <v>774.72</v>
      </c>
      <c r="F197" s="67">
        <f t="shared" ref="F197:F208" si="141">+$D$280*D197</f>
        <v>138.06</v>
      </c>
      <c r="G197" s="67">
        <f t="shared" ref="G197:G208" si="142">+$D$281*D197</f>
        <v>278.62</v>
      </c>
      <c r="H197" s="28">
        <f t="shared" ref="H197:H208" si="143">SUM(E197:G197)</f>
        <v>1191.4000000000001</v>
      </c>
    </row>
    <row r="198" spans="1:8" ht="17.25" customHeight="1" thickBot="1" x14ac:dyDescent="0.35">
      <c r="A198" s="111"/>
      <c r="B198" s="17">
        <v>190687399</v>
      </c>
      <c r="C198" s="16" t="s">
        <v>236</v>
      </c>
      <c r="D198" s="84">
        <v>1</v>
      </c>
      <c r="E198" s="67">
        <f t="shared" si="140"/>
        <v>387.36</v>
      </c>
      <c r="F198" s="67">
        <f t="shared" si="141"/>
        <v>69.03</v>
      </c>
      <c r="G198" s="67">
        <f t="shared" si="142"/>
        <v>139.31</v>
      </c>
      <c r="H198" s="28">
        <f t="shared" si="143"/>
        <v>595.70000000000005</v>
      </c>
    </row>
    <row r="199" spans="1:8" ht="17.25" customHeight="1" thickBot="1" x14ac:dyDescent="0.35">
      <c r="A199" s="111"/>
      <c r="B199" s="17">
        <v>190687584</v>
      </c>
      <c r="C199" s="16" t="s">
        <v>237</v>
      </c>
      <c r="D199" s="84">
        <v>1</v>
      </c>
      <c r="E199" s="67">
        <f t="shared" si="140"/>
        <v>387.36</v>
      </c>
      <c r="F199" s="67">
        <f t="shared" si="141"/>
        <v>69.03</v>
      </c>
      <c r="G199" s="67">
        <f t="shared" si="142"/>
        <v>139.31</v>
      </c>
      <c r="H199" s="28">
        <f t="shared" si="143"/>
        <v>595.70000000000005</v>
      </c>
    </row>
    <row r="200" spans="1:8" ht="17.25" customHeight="1" thickBot="1" x14ac:dyDescent="0.35">
      <c r="A200" s="111"/>
      <c r="B200" s="17">
        <v>190687627</v>
      </c>
      <c r="C200" s="16" t="s">
        <v>238</v>
      </c>
      <c r="D200" s="84">
        <v>1</v>
      </c>
      <c r="E200" s="67">
        <f t="shared" si="140"/>
        <v>387.36</v>
      </c>
      <c r="F200" s="67">
        <f t="shared" si="141"/>
        <v>69.03</v>
      </c>
      <c r="G200" s="67">
        <f t="shared" si="142"/>
        <v>139.31</v>
      </c>
      <c r="H200" s="28">
        <f t="shared" si="143"/>
        <v>595.70000000000005</v>
      </c>
    </row>
    <row r="201" spans="1:8" ht="17.25" customHeight="1" thickBot="1" x14ac:dyDescent="0.35">
      <c r="A201" s="111"/>
      <c r="B201" s="17">
        <v>190687965</v>
      </c>
      <c r="C201" s="16" t="s">
        <v>239</v>
      </c>
      <c r="D201" s="84">
        <v>3</v>
      </c>
      <c r="E201" s="67">
        <f t="shared" si="140"/>
        <v>1162.08</v>
      </c>
      <c r="F201" s="67">
        <f t="shared" si="141"/>
        <v>207.09</v>
      </c>
      <c r="G201" s="67">
        <f t="shared" si="142"/>
        <v>417.93</v>
      </c>
      <c r="H201" s="28">
        <f t="shared" si="143"/>
        <v>1787.1</v>
      </c>
    </row>
    <row r="202" spans="1:8" ht="17.25" customHeight="1" thickBot="1" x14ac:dyDescent="0.35">
      <c r="A202" s="111"/>
      <c r="B202" s="17">
        <v>190688914</v>
      </c>
      <c r="C202" s="16" t="s">
        <v>240</v>
      </c>
      <c r="D202" s="84">
        <v>2</v>
      </c>
      <c r="E202" s="67">
        <f t="shared" si="140"/>
        <v>774.72</v>
      </c>
      <c r="F202" s="67">
        <f t="shared" si="141"/>
        <v>138.06</v>
      </c>
      <c r="G202" s="67">
        <f t="shared" si="142"/>
        <v>278.62</v>
      </c>
      <c r="H202" s="28">
        <f t="shared" si="143"/>
        <v>1191.4000000000001</v>
      </c>
    </row>
    <row r="203" spans="1:8" ht="17.25" customHeight="1" thickBot="1" x14ac:dyDescent="0.35">
      <c r="A203" s="111"/>
      <c r="B203" s="17">
        <v>190689820</v>
      </c>
      <c r="C203" s="16" t="s">
        <v>241</v>
      </c>
      <c r="D203" s="84">
        <v>2</v>
      </c>
      <c r="E203" s="67">
        <f t="shared" si="140"/>
        <v>774.72</v>
      </c>
      <c r="F203" s="67">
        <f t="shared" si="141"/>
        <v>138.06</v>
      </c>
      <c r="G203" s="67">
        <f t="shared" si="142"/>
        <v>278.62</v>
      </c>
      <c r="H203" s="28">
        <f t="shared" si="143"/>
        <v>1191.4000000000001</v>
      </c>
    </row>
    <row r="204" spans="1:8" ht="17.25" customHeight="1" thickBot="1" x14ac:dyDescent="0.35">
      <c r="A204" s="111"/>
      <c r="B204" s="17">
        <v>190696633</v>
      </c>
      <c r="C204" s="16" t="s">
        <v>242</v>
      </c>
      <c r="D204" s="84">
        <v>1</v>
      </c>
      <c r="E204" s="67">
        <f t="shared" si="140"/>
        <v>387.36</v>
      </c>
      <c r="F204" s="67">
        <f t="shared" si="141"/>
        <v>69.03</v>
      </c>
      <c r="G204" s="67">
        <f t="shared" si="142"/>
        <v>139.31</v>
      </c>
      <c r="H204" s="28">
        <f t="shared" si="143"/>
        <v>595.70000000000005</v>
      </c>
    </row>
    <row r="205" spans="1:8" ht="17.25" customHeight="1" thickBot="1" x14ac:dyDescent="0.35">
      <c r="A205" s="111"/>
      <c r="B205" s="17">
        <v>190696786</v>
      </c>
      <c r="C205" s="16" t="s">
        <v>243</v>
      </c>
      <c r="D205" s="84">
        <v>2</v>
      </c>
      <c r="E205" s="67">
        <f t="shared" si="140"/>
        <v>774.72</v>
      </c>
      <c r="F205" s="67">
        <f t="shared" si="141"/>
        <v>138.06</v>
      </c>
      <c r="G205" s="67">
        <f t="shared" si="142"/>
        <v>278.62</v>
      </c>
      <c r="H205" s="28">
        <f t="shared" si="143"/>
        <v>1191.4000000000001</v>
      </c>
    </row>
    <row r="206" spans="1:8" ht="17.25" customHeight="1" thickBot="1" x14ac:dyDescent="0.35">
      <c r="A206" s="111"/>
      <c r="B206" s="17">
        <v>190696829</v>
      </c>
      <c r="C206" s="16" t="s">
        <v>244</v>
      </c>
      <c r="D206" s="84">
        <v>3</v>
      </c>
      <c r="E206" s="67">
        <f t="shared" si="140"/>
        <v>1162.08</v>
      </c>
      <c r="F206" s="67">
        <f t="shared" si="141"/>
        <v>207.09</v>
      </c>
      <c r="G206" s="67">
        <f t="shared" si="142"/>
        <v>417.93</v>
      </c>
      <c r="H206" s="28">
        <f t="shared" si="143"/>
        <v>1787.1</v>
      </c>
    </row>
    <row r="207" spans="1:8" ht="17.25" customHeight="1" thickBot="1" x14ac:dyDescent="0.35">
      <c r="A207" s="111"/>
      <c r="B207" s="17">
        <v>190697016</v>
      </c>
      <c r="C207" s="16" t="s">
        <v>245</v>
      </c>
      <c r="D207" s="84">
        <v>1</v>
      </c>
      <c r="E207" s="67">
        <f t="shared" si="140"/>
        <v>387.36</v>
      </c>
      <c r="F207" s="67">
        <f t="shared" si="141"/>
        <v>69.03</v>
      </c>
      <c r="G207" s="67">
        <f t="shared" si="142"/>
        <v>139.31</v>
      </c>
      <c r="H207" s="28">
        <f t="shared" si="143"/>
        <v>595.70000000000005</v>
      </c>
    </row>
    <row r="208" spans="1:8" ht="17.25" customHeight="1" thickBot="1" x14ac:dyDescent="0.35">
      <c r="A208" s="112"/>
      <c r="B208" s="17">
        <v>190697735</v>
      </c>
      <c r="C208" s="16" t="s">
        <v>246</v>
      </c>
      <c r="D208" s="84">
        <v>4</v>
      </c>
      <c r="E208" s="67">
        <f t="shared" si="140"/>
        <v>1549.44</v>
      </c>
      <c r="F208" s="67">
        <f t="shared" si="141"/>
        <v>276.12</v>
      </c>
      <c r="G208" s="67">
        <f t="shared" si="142"/>
        <v>557.24</v>
      </c>
      <c r="H208" s="28">
        <f t="shared" si="143"/>
        <v>2382.8000000000002</v>
      </c>
    </row>
    <row r="209" spans="1:8" ht="17.25" customHeight="1" thickBot="1" x14ac:dyDescent="0.35">
      <c r="A209" s="113" t="s">
        <v>247</v>
      </c>
      <c r="B209" s="114"/>
      <c r="C209" s="115"/>
      <c r="D209" s="85">
        <v>23</v>
      </c>
      <c r="E209" s="70">
        <f>SUM(E197:E208)</f>
        <v>8909.2800000000007</v>
      </c>
      <c r="F209" s="70">
        <f t="shared" ref="F209:H209" si="144">SUM(F197:F208)</f>
        <v>1587.6899999999996</v>
      </c>
      <c r="G209" s="70">
        <f t="shared" si="144"/>
        <v>3204.1299999999992</v>
      </c>
      <c r="H209" s="73">
        <f t="shared" si="144"/>
        <v>13701.100000000002</v>
      </c>
    </row>
    <row r="210" spans="1:8" ht="17.25" customHeight="1" thickBot="1" x14ac:dyDescent="0.35">
      <c r="A210" s="110" t="s">
        <v>248</v>
      </c>
      <c r="B210" s="17">
        <v>190505829</v>
      </c>
      <c r="C210" s="16" t="s">
        <v>249</v>
      </c>
      <c r="D210" s="84">
        <v>15</v>
      </c>
      <c r="E210" s="67">
        <f t="shared" ref="E210:E213" si="145">+$D$279*D210</f>
        <v>5810.4000000000005</v>
      </c>
      <c r="F210" s="67">
        <f t="shared" ref="F210:F213" si="146">+$D$280*D210</f>
        <v>1035.45</v>
      </c>
      <c r="G210" s="67">
        <f t="shared" ref="G210:G213" si="147">+$D$281*D210</f>
        <v>2089.65</v>
      </c>
      <c r="H210" s="28">
        <f t="shared" ref="H210:H213" si="148">SUM(E210:G210)</f>
        <v>8935.5</v>
      </c>
    </row>
    <row r="211" spans="1:8" ht="17.25" customHeight="1" thickBot="1" x14ac:dyDescent="0.35">
      <c r="A211" s="111"/>
      <c r="B211" s="17">
        <v>190506888</v>
      </c>
      <c r="C211" s="16" t="s">
        <v>250</v>
      </c>
      <c r="D211" s="84">
        <v>1</v>
      </c>
      <c r="E211" s="67">
        <f t="shared" si="145"/>
        <v>387.36</v>
      </c>
      <c r="F211" s="67">
        <f t="shared" si="146"/>
        <v>69.03</v>
      </c>
      <c r="G211" s="67">
        <f t="shared" si="147"/>
        <v>139.31</v>
      </c>
      <c r="H211" s="28">
        <f t="shared" si="148"/>
        <v>595.70000000000005</v>
      </c>
    </row>
    <row r="212" spans="1:8" ht="17.25" customHeight="1" thickBot="1" x14ac:dyDescent="0.35">
      <c r="A212" s="111"/>
      <c r="B212" s="17">
        <v>190506920</v>
      </c>
      <c r="C212" s="16" t="s">
        <v>251</v>
      </c>
      <c r="D212" s="84">
        <v>4</v>
      </c>
      <c r="E212" s="67">
        <f t="shared" si="145"/>
        <v>1549.44</v>
      </c>
      <c r="F212" s="67">
        <f t="shared" si="146"/>
        <v>276.12</v>
      </c>
      <c r="G212" s="67">
        <f t="shared" si="147"/>
        <v>557.24</v>
      </c>
      <c r="H212" s="28">
        <f t="shared" si="148"/>
        <v>2382.8000000000002</v>
      </c>
    </row>
    <row r="213" spans="1:8" ht="17.25" customHeight="1" thickBot="1" x14ac:dyDescent="0.35">
      <c r="A213" s="112"/>
      <c r="B213" s="17">
        <v>305613992</v>
      </c>
      <c r="C213" s="16" t="s">
        <v>252</v>
      </c>
      <c r="D213" s="84">
        <v>17</v>
      </c>
      <c r="E213" s="67">
        <f t="shared" si="145"/>
        <v>6585.12</v>
      </c>
      <c r="F213" s="67">
        <f t="shared" si="146"/>
        <v>1173.51</v>
      </c>
      <c r="G213" s="67">
        <f t="shared" si="147"/>
        <v>2368.27</v>
      </c>
      <c r="H213" s="28">
        <f t="shared" si="148"/>
        <v>10126.9</v>
      </c>
    </row>
    <row r="214" spans="1:8" ht="17.25" customHeight="1" thickBot="1" x14ac:dyDescent="0.35">
      <c r="A214" s="113" t="s">
        <v>253</v>
      </c>
      <c r="B214" s="114"/>
      <c r="C214" s="115"/>
      <c r="D214" s="85">
        <v>37</v>
      </c>
      <c r="E214" s="70">
        <f>SUM(E210:E213)</f>
        <v>14332.32</v>
      </c>
      <c r="F214" s="70">
        <f t="shared" ref="F214:H214" si="149">SUM(F210:F213)</f>
        <v>2554.1099999999997</v>
      </c>
      <c r="G214" s="70">
        <f t="shared" si="149"/>
        <v>5154.4699999999993</v>
      </c>
      <c r="H214" s="73">
        <f t="shared" si="149"/>
        <v>22040.9</v>
      </c>
    </row>
    <row r="215" spans="1:8" ht="17.25" customHeight="1" thickBot="1" x14ac:dyDescent="0.35">
      <c r="A215" s="110" t="s">
        <v>254</v>
      </c>
      <c r="B215" s="17">
        <v>190457359</v>
      </c>
      <c r="C215" s="16" t="s">
        <v>255</v>
      </c>
      <c r="D215" s="84">
        <v>2</v>
      </c>
      <c r="E215" s="67">
        <f t="shared" ref="E215:E217" si="150">+$D$279*D215</f>
        <v>774.72</v>
      </c>
      <c r="F215" s="67">
        <f t="shared" ref="F215:F217" si="151">+$D$280*D215</f>
        <v>138.06</v>
      </c>
      <c r="G215" s="67">
        <f t="shared" ref="G215:G217" si="152">+$D$281*D215</f>
        <v>278.62</v>
      </c>
      <c r="H215" s="28">
        <f t="shared" ref="H215:H217" si="153">SUM(E215:G215)</f>
        <v>1191.4000000000001</v>
      </c>
    </row>
    <row r="216" spans="1:8" ht="17.25" customHeight="1" thickBot="1" x14ac:dyDescent="0.35">
      <c r="A216" s="111"/>
      <c r="B216" s="17">
        <v>190469660</v>
      </c>
      <c r="C216" s="16" t="s">
        <v>256</v>
      </c>
      <c r="D216" s="84">
        <v>1</v>
      </c>
      <c r="E216" s="67">
        <f t="shared" si="150"/>
        <v>387.36</v>
      </c>
      <c r="F216" s="67">
        <f t="shared" si="151"/>
        <v>69.03</v>
      </c>
      <c r="G216" s="67">
        <f t="shared" si="152"/>
        <v>139.31</v>
      </c>
      <c r="H216" s="28">
        <f t="shared" si="153"/>
        <v>595.70000000000005</v>
      </c>
    </row>
    <row r="217" spans="1:8" ht="17.25" customHeight="1" thickBot="1" x14ac:dyDescent="0.35">
      <c r="A217" s="112"/>
      <c r="B217" s="17">
        <v>290469280</v>
      </c>
      <c r="C217" s="16" t="s">
        <v>257</v>
      </c>
      <c r="D217" s="84">
        <v>2</v>
      </c>
      <c r="E217" s="67">
        <f t="shared" si="150"/>
        <v>774.72</v>
      </c>
      <c r="F217" s="67">
        <f t="shared" si="151"/>
        <v>138.06</v>
      </c>
      <c r="G217" s="67">
        <f t="shared" si="152"/>
        <v>278.62</v>
      </c>
      <c r="H217" s="28">
        <f t="shared" si="153"/>
        <v>1191.4000000000001</v>
      </c>
    </row>
    <row r="218" spans="1:8" ht="17.25" customHeight="1" thickBot="1" x14ac:dyDescent="0.35">
      <c r="A218" s="113" t="s">
        <v>258</v>
      </c>
      <c r="B218" s="114"/>
      <c r="C218" s="115"/>
      <c r="D218" s="85">
        <v>5</v>
      </c>
      <c r="E218" s="70">
        <f>SUM(E215:E217)</f>
        <v>1936.8</v>
      </c>
      <c r="F218" s="70">
        <f t="shared" ref="F218:H218" si="154">SUM(F215:F217)</f>
        <v>345.15</v>
      </c>
      <c r="G218" s="70">
        <f t="shared" si="154"/>
        <v>696.55</v>
      </c>
      <c r="H218" s="73">
        <f t="shared" si="154"/>
        <v>2978.5</v>
      </c>
    </row>
    <row r="219" spans="1:8" ht="17.25" customHeight="1" thickBot="1" x14ac:dyDescent="0.35">
      <c r="A219" s="110" t="s">
        <v>259</v>
      </c>
      <c r="B219" s="17">
        <v>190555846</v>
      </c>
      <c r="C219" s="16" t="s">
        <v>260</v>
      </c>
      <c r="D219" s="84">
        <v>1</v>
      </c>
      <c r="E219" s="67">
        <f t="shared" ref="E219:E231" si="155">+$D$279*D219</f>
        <v>387.36</v>
      </c>
      <c r="F219" s="67">
        <f t="shared" ref="F219:F231" si="156">+$D$280*D219</f>
        <v>69.03</v>
      </c>
      <c r="G219" s="67">
        <f t="shared" ref="G219:G231" si="157">+$D$281*D219</f>
        <v>139.31</v>
      </c>
      <c r="H219" s="28">
        <f t="shared" ref="H219:H231" si="158">SUM(E219:G219)</f>
        <v>595.70000000000005</v>
      </c>
    </row>
    <row r="220" spans="1:8" ht="17.25" customHeight="1" thickBot="1" x14ac:dyDescent="0.35">
      <c r="A220" s="111"/>
      <c r="B220" s="17">
        <v>190557473</v>
      </c>
      <c r="C220" s="16" t="s">
        <v>261</v>
      </c>
      <c r="D220" s="84">
        <v>4</v>
      </c>
      <c r="E220" s="67">
        <f t="shared" si="155"/>
        <v>1549.44</v>
      </c>
      <c r="F220" s="67">
        <f t="shared" si="156"/>
        <v>276.12</v>
      </c>
      <c r="G220" s="67">
        <f t="shared" si="157"/>
        <v>557.24</v>
      </c>
      <c r="H220" s="28">
        <f t="shared" si="158"/>
        <v>2382.8000000000002</v>
      </c>
    </row>
    <row r="221" spans="1:8" ht="17.25" customHeight="1" thickBot="1" x14ac:dyDescent="0.35">
      <c r="A221" s="111"/>
      <c r="B221" s="17">
        <v>190581620</v>
      </c>
      <c r="C221" s="16" t="s">
        <v>262</v>
      </c>
      <c r="D221" s="84">
        <v>1</v>
      </c>
      <c r="E221" s="67">
        <f t="shared" si="155"/>
        <v>387.36</v>
      </c>
      <c r="F221" s="67">
        <f t="shared" si="156"/>
        <v>69.03</v>
      </c>
      <c r="G221" s="67">
        <f t="shared" si="157"/>
        <v>139.31</v>
      </c>
      <c r="H221" s="28">
        <f t="shared" si="158"/>
        <v>595.70000000000005</v>
      </c>
    </row>
    <row r="222" spans="1:8" ht="17.25" customHeight="1" thickBot="1" x14ac:dyDescent="0.35">
      <c r="A222" s="111"/>
      <c r="B222" s="17">
        <v>190586368</v>
      </c>
      <c r="C222" s="16" t="s">
        <v>263</v>
      </c>
      <c r="D222" s="84">
        <v>1</v>
      </c>
      <c r="E222" s="67">
        <f t="shared" si="155"/>
        <v>387.36</v>
      </c>
      <c r="F222" s="67">
        <f t="shared" si="156"/>
        <v>69.03</v>
      </c>
      <c r="G222" s="67">
        <f t="shared" si="157"/>
        <v>139.31</v>
      </c>
      <c r="H222" s="28">
        <f t="shared" si="158"/>
        <v>595.70000000000005</v>
      </c>
    </row>
    <row r="223" spans="1:8" ht="17.25" customHeight="1" thickBot="1" x14ac:dyDescent="0.35">
      <c r="A223" s="111"/>
      <c r="B223" s="17">
        <v>190597425</v>
      </c>
      <c r="C223" s="16" t="s">
        <v>264</v>
      </c>
      <c r="D223" s="84">
        <v>1</v>
      </c>
      <c r="E223" s="67">
        <f t="shared" si="155"/>
        <v>387.36</v>
      </c>
      <c r="F223" s="67">
        <f t="shared" si="156"/>
        <v>69.03</v>
      </c>
      <c r="G223" s="67">
        <f t="shared" si="157"/>
        <v>139.31</v>
      </c>
      <c r="H223" s="28">
        <f t="shared" si="158"/>
        <v>595.70000000000005</v>
      </c>
    </row>
    <row r="224" spans="1:8" ht="17.25" customHeight="1" thickBot="1" x14ac:dyDescent="0.35">
      <c r="A224" s="111"/>
      <c r="B224" s="17">
        <v>190597578</v>
      </c>
      <c r="C224" s="16" t="s">
        <v>265</v>
      </c>
      <c r="D224" s="84">
        <v>1</v>
      </c>
      <c r="E224" s="67">
        <f t="shared" si="155"/>
        <v>387.36</v>
      </c>
      <c r="F224" s="67">
        <f t="shared" si="156"/>
        <v>69.03</v>
      </c>
      <c r="G224" s="67">
        <f t="shared" si="157"/>
        <v>139.31</v>
      </c>
      <c r="H224" s="28">
        <f t="shared" si="158"/>
        <v>595.70000000000005</v>
      </c>
    </row>
    <row r="225" spans="1:8" ht="17.25" customHeight="1" thickBot="1" x14ac:dyDescent="0.35">
      <c r="A225" s="111"/>
      <c r="B225" s="17">
        <v>190597610</v>
      </c>
      <c r="C225" s="16" t="s">
        <v>266</v>
      </c>
      <c r="D225" s="84">
        <v>1</v>
      </c>
      <c r="E225" s="67">
        <f t="shared" si="155"/>
        <v>387.36</v>
      </c>
      <c r="F225" s="67">
        <f t="shared" si="156"/>
        <v>69.03</v>
      </c>
      <c r="G225" s="67">
        <f t="shared" si="157"/>
        <v>139.31</v>
      </c>
      <c r="H225" s="28">
        <f t="shared" si="158"/>
        <v>595.70000000000005</v>
      </c>
    </row>
    <row r="226" spans="1:8" ht="17.25" customHeight="1" thickBot="1" x14ac:dyDescent="0.35">
      <c r="A226" s="111"/>
      <c r="B226" s="17">
        <v>190597763</v>
      </c>
      <c r="C226" s="16" t="s">
        <v>267</v>
      </c>
      <c r="D226" s="84">
        <v>5</v>
      </c>
      <c r="E226" s="67">
        <f t="shared" si="155"/>
        <v>1936.8000000000002</v>
      </c>
      <c r="F226" s="67">
        <f t="shared" si="156"/>
        <v>345.15</v>
      </c>
      <c r="G226" s="67">
        <f t="shared" si="157"/>
        <v>696.55</v>
      </c>
      <c r="H226" s="28">
        <f t="shared" si="158"/>
        <v>2978.5</v>
      </c>
    </row>
    <row r="227" spans="1:8" ht="17.25" customHeight="1" thickBot="1" x14ac:dyDescent="0.35">
      <c r="A227" s="111"/>
      <c r="B227" s="17">
        <v>190598299</v>
      </c>
      <c r="C227" s="16" t="s">
        <v>268</v>
      </c>
      <c r="D227" s="84">
        <v>3</v>
      </c>
      <c r="E227" s="67">
        <f t="shared" si="155"/>
        <v>1162.08</v>
      </c>
      <c r="F227" s="67">
        <f t="shared" si="156"/>
        <v>207.09</v>
      </c>
      <c r="G227" s="67">
        <f t="shared" si="157"/>
        <v>417.93</v>
      </c>
      <c r="H227" s="28">
        <f t="shared" si="158"/>
        <v>1787.1</v>
      </c>
    </row>
    <row r="228" spans="1:8" ht="17.25" customHeight="1" thickBot="1" x14ac:dyDescent="0.35">
      <c r="A228" s="111"/>
      <c r="B228" s="17">
        <v>191553054</v>
      </c>
      <c r="C228" s="16" t="s">
        <v>269</v>
      </c>
      <c r="D228" s="84">
        <v>15</v>
      </c>
      <c r="E228" s="67">
        <f t="shared" si="155"/>
        <v>5810.4000000000005</v>
      </c>
      <c r="F228" s="67">
        <f t="shared" si="156"/>
        <v>1035.45</v>
      </c>
      <c r="G228" s="67">
        <f t="shared" si="157"/>
        <v>2089.65</v>
      </c>
      <c r="H228" s="28">
        <f t="shared" si="158"/>
        <v>8935.5</v>
      </c>
    </row>
    <row r="229" spans="1:8" ht="17.25" customHeight="1" thickBot="1" x14ac:dyDescent="0.35">
      <c r="A229" s="111"/>
      <c r="B229" s="17">
        <v>191873143</v>
      </c>
      <c r="C229" s="16" t="s">
        <v>270</v>
      </c>
      <c r="D229" s="84">
        <v>5</v>
      </c>
      <c r="E229" s="67">
        <f t="shared" si="155"/>
        <v>1936.8000000000002</v>
      </c>
      <c r="F229" s="67">
        <f t="shared" si="156"/>
        <v>345.15</v>
      </c>
      <c r="G229" s="67">
        <f t="shared" si="157"/>
        <v>696.55</v>
      </c>
      <c r="H229" s="28">
        <f t="shared" si="158"/>
        <v>2978.5</v>
      </c>
    </row>
    <row r="230" spans="1:8" ht="17.25" customHeight="1" thickBot="1" x14ac:dyDescent="0.35">
      <c r="A230" s="111"/>
      <c r="B230" s="17">
        <v>290554930</v>
      </c>
      <c r="C230" s="16" t="s">
        <v>271</v>
      </c>
      <c r="D230" s="84">
        <v>3</v>
      </c>
      <c r="E230" s="67">
        <f t="shared" si="155"/>
        <v>1162.08</v>
      </c>
      <c r="F230" s="67">
        <f t="shared" si="156"/>
        <v>207.09</v>
      </c>
      <c r="G230" s="67">
        <f t="shared" si="157"/>
        <v>417.93</v>
      </c>
      <c r="H230" s="28">
        <f t="shared" si="158"/>
        <v>1787.1</v>
      </c>
    </row>
    <row r="231" spans="1:8" ht="17.25" customHeight="1" thickBot="1" x14ac:dyDescent="0.35">
      <c r="A231" s="112"/>
      <c r="B231" s="17">
        <v>290558380</v>
      </c>
      <c r="C231" s="16" t="s">
        <v>272</v>
      </c>
      <c r="D231" s="84">
        <v>6</v>
      </c>
      <c r="E231" s="67">
        <f t="shared" si="155"/>
        <v>2324.16</v>
      </c>
      <c r="F231" s="67">
        <f t="shared" si="156"/>
        <v>414.18</v>
      </c>
      <c r="G231" s="67">
        <f t="shared" si="157"/>
        <v>835.86</v>
      </c>
      <c r="H231" s="28">
        <f t="shared" si="158"/>
        <v>3574.2</v>
      </c>
    </row>
    <row r="232" spans="1:8" ht="17.25" customHeight="1" thickBot="1" x14ac:dyDescent="0.35">
      <c r="A232" s="113" t="s">
        <v>273</v>
      </c>
      <c r="B232" s="114"/>
      <c r="C232" s="115"/>
      <c r="D232" s="85">
        <v>47</v>
      </c>
      <c r="E232" s="70">
        <f>SUM(E219:E231)</f>
        <v>18205.919999999998</v>
      </c>
      <c r="F232" s="70">
        <f t="shared" ref="F232:H232" si="159">SUM(F219:F231)</f>
        <v>3244.41</v>
      </c>
      <c r="G232" s="70">
        <f t="shared" si="159"/>
        <v>6547.57</v>
      </c>
      <c r="H232" s="73">
        <f t="shared" si="159"/>
        <v>27997.899999999998</v>
      </c>
    </row>
    <row r="233" spans="1:8" ht="17.25" customHeight="1" thickBot="1" x14ac:dyDescent="0.35">
      <c r="A233" s="110" t="s">
        <v>274</v>
      </c>
      <c r="B233" s="17">
        <v>190647294</v>
      </c>
      <c r="C233" s="16" t="s">
        <v>275</v>
      </c>
      <c r="D233" s="84">
        <v>1</v>
      </c>
      <c r="E233" s="67">
        <f t="shared" ref="E233:E234" si="160">+$D$279*D233</f>
        <v>387.36</v>
      </c>
      <c r="F233" s="67">
        <f t="shared" ref="F233:F234" si="161">+$D$280*D233</f>
        <v>69.03</v>
      </c>
      <c r="G233" s="67">
        <f t="shared" ref="G233:G234" si="162">+$D$281*D233</f>
        <v>139.31</v>
      </c>
      <c r="H233" s="28">
        <f t="shared" ref="H233:H234" si="163">SUM(E233:G233)</f>
        <v>595.70000000000005</v>
      </c>
    </row>
    <row r="234" spans="1:8" ht="17.25" customHeight="1" thickBot="1" x14ac:dyDescent="0.35">
      <c r="A234" s="112"/>
      <c r="B234" s="17">
        <v>190647522</v>
      </c>
      <c r="C234" s="16" t="s">
        <v>276</v>
      </c>
      <c r="D234" s="84">
        <v>1</v>
      </c>
      <c r="E234" s="67">
        <f t="shared" si="160"/>
        <v>387.36</v>
      </c>
      <c r="F234" s="67">
        <f t="shared" si="161"/>
        <v>69.03</v>
      </c>
      <c r="G234" s="67">
        <f t="shared" si="162"/>
        <v>139.31</v>
      </c>
      <c r="H234" s="28">
        <f t="shared" si="163"/>
        <v>595.70000000000005</v>
      </c>
    </row>
    <row r="235" spans="1:8" ht="17.25" customHeight="1" thickBot="1" x14ac:dyDescent="0.35">
      <c r="A235" s="113" t="s">
        <v>277</v>
      </c>
      <c r="B235" s="114"/>
      <c r="C235" s="115"/>
      <c r="D235" s="85">
        <v>2</v>
      </c>
      <c r="E235" s="70">
        <f>SUM(E233:E234)</f>
        <v>774.72</v>
      </c>
      <c r="F235" s="70">
        <f t="shared" ref="F235:H235" si="164">SUM(F233:F234)</f>
        <v>138.06</v>
      </c>
      <c r="G235" s="70">
        <f t="shared" si="164"/>
        <v>278.62</v>
      </c>
      <c r="H235" s="73">
        <f t="shared" si="164"/>
        <v>1191.4000000000001</v>
      </c>
    </row>
    <row r="236" spans="1:8" ht="17.25" customHeight="1" thickBot="1" x14ac:dyDescent="0.35">
      <c r="A236" s="110" t="s">
        <v>279</v>
      </c>
      <c r="B236" s="17">
        <v>190089747</v>
      </c>
      <c r="C236" s="16" t="s">
        <v>280</v>
      </c>
      <c r="D236" s="84">
        <v>24</v>
      </c>
      <c r="E236" s="67">
        <f t="shared" ref="E236:E240" si="165">+$D$279*D236</f>
        <v>9296.64</v>
      </c>
      <c r="F236" s="67">
        <f t="shared" ref="F236:F240" si="166">+$D$280*D236</f>
        <v>1656.72</v>
      </c>
      <c r="G236" s="67">
        <f t="shared" ref="G236:G240" si="167">+$D$281*D236</f>
        <v>3343.44</v>
      </c>
      <c r="H236" s="28">
        <f t="shared" ref="H236:H240" si="168">SUM(E236:G236)</f>
        <v>14296.8</v>
      </c>
    </row>
    <row r="237" spans="1:8" ht="17.25" customHeight="1" thickBot="1" x14ac:dyDescent="0.35">
      <c r="A237" s="111"/>
      <c r="B237" s="17">
        <v>190090525</v>
      </c>
      <c r="C237" s="16" t="s">
        <v>281</v>
      </c>
      <c r="D237" s="84">
        <v>6</v>
      </c>
      <c r="E237" s="67">
        <f t="shared" si="165"/>
        <v>2324.16</v>
      </c>
      <c r="F237" s="67">
        <f t="shared" si="166"/>
        <v>414.18</v>
      </c>
      <c r="G237" s="67">
        <f t="shared" si="167"/>
        <v>835.86</v>
      </c>
      <c r="H237" s="28">
        <f t="shared" si="168"/>
        <v>3574.2</v>
      </c>
    </row>
    <row r="238" spans="1:8" ht="17.25" customHeight="1" thickBot="1" x14ac:dyDescent="0.35">
      <c r="A238" s="111"/>
      <c r="B238" s="17">
        <v>190108037</v>
      </c>
      <c r="C238" s="16" t="s">
        <v>282</v>
      </c>
      <c r="D238" s="84">
        <v>1</v>
      </c>
      <c r="E238" s="67">
        <f t="shared" si="165"/>
        <v>387.36</v>
      </c>
      <c r="F238" s="67">
        <f t="shared" si="166"/>
        <v>69.03</v>
      </c>
      <c r="G238" s="67">
        <f t="shared" si="167"/>
        <v>139.31</v>
      </c>
      <c r="H238" s="28">
        <f t="shared" si="168"/>
        <v>595.70000000000005</v>
      </c>
    </row>
    <row r="239" spans="1:8" ht="17.25" customHeight="1" thickBot="1" x14ac:dyDescent="0.35">
      <c r="A239" s="111"/>
      <c r="B239" s="17">
        <v>190109096</v>
      </c>
      <c r="C239" s="16" t="s">
        <v>283</v>
      </c>
      <c r="D239" s="84">
        <v>5</v>
      </c>
      <c r="E239" s="67">
        <f t="shared" si="165"/>
        <v>1936.8000000000002</v>
      </c>
      <c r="F239" s="67">
        <f t="shared" si="166"/>
        <v>345.15</v>
      </c>
      <c r="G239" s="67">
        <f t="shared" si="167"/>
        <v>696.55</v>
      </c>
      <c r="H239" s="28">
        <f t="shared" si="168"/>
        <v>2978.5</v>
      </c>
    </row>
    <row r="240" spans="1:8" ht="17.25" customHeight="1" thickBot="1" x14ac:dyDescent="0.35">
      <c r="A240" s="112"/>
      <c r="B240" s="17">
        <v>306981303</v>
      </c>
      <c r="C240" s="16" t="s">
        <v>284</v>
      </c>
      <c r="D240" s="84">
        <v>4</v>
      </c>
      <c r="E240" s="67">
        <f t="shared" si="165"/>
        <v>1549.44</v>
      </c>
      <c r="F240" s="67">
        <f t="shared" si="166"/>
        <v>276.12</v>
      </c>
      <c r="G240" s="67">
        <f t="shared" si="167"/>
        <v>557.24</v>
      </c>
      <c r="H240" s="28">
        <f t="shared" si="168"/>
        <v>2382.8000000000002</v>
      </c>
    </row>
    <row r="241" spans="1:8" ht="17.25" customHeight="1" thickBot="1" x14ac:dyDescent="0.35">
      <c r="A241" s="113" t="s">
        <v>285</v>
      </c>
      <c r="B241" s="114"/>
      <c r="C241" s="115"/>
      <c r="D241" s="85">
        <v>40</v>
      </c>
      <c r="E241" s="70">
        <f>SUM(E236:E240)</f>
        <v>15494.4</v>
      </c>
      <c r="F241" s="70">
        <f t="shared" ref="F241:H241" si="169">SUM(F236:F240)</f>
        <v>2761.2000000000003</v>
      </c>
      <c r="G241" s="70">
        <f t="shared" si="169"/>
        <v>5572.4000000000005</v>
      </c>
      <c r="H241" s="73">
        <f t="shared" si="169"/>
        <v>23828</v>
      </c>
    </row>
    <row r="242" spans="1:8" ht="17.25" customHeight="1" thickBot="1" x14ac:dyDescent="0.35">
      <c r="A242" s="110" t="s">
        <v>286</v>
      </c>
      <c r="B242" s="17">
        <v>190480023</v>
      </c>
      <c r="C242" s="16" t="s">
        <v>287</v>
      </c>
      <c r="D242" s="84">
        <v>1</v>
      </c>
      <c r="E242" s="67">
        <f t="shared" ref="E242:E248" si="170">+$D$279*D242</f>
        <v>387.36</v>
      </c>
      <c r="F242" s="67">
        <f t="shared" ref="F242:F248" si="171">+$D$280*D242</f>
        <v>69.03</v>
      </c>
      <c r="G242" s="67">
        <f t="shared" ref="G242:G248" si="172">+$D$281*D242</f>
        <v>139.31</v>
      </c>
      <c r="H242" s="28">
        <f t="shared" ref="H242:H248" si="173">SUM(E242:G242)</f>
        <v>595.70000000000005</v>
      </c>
    </row>
    <row r="243" spans="1:8" ht="17.25" customHeight="1" thickBot="1" x14ac:dyDescent="0.35">
      <c r="A243" s="111"/>
      <c r="B243" s="17">
        <v>190480361</v>
      </c>
      <c r="C243" s="16" t="s">
        <v>288</v>
      </c>
      <c r="D243" s="84">
        <v>10</v>
      </c>
      <c r="E243" s="67">
        <f t="shared" si="170"/>
        <v>3873.6000000000004</v>
      </c>
      <c r="F243" s="67">
        <f t="shared" si="171"/>
        <v>690.3</v>
      </c>
      <c r="G243" s="67">
        <f t="shared" si="172"/>
        <v>1393.1</v>
      </c>
      <c r="H243" s="28">
        <f t="shared" si="173"/>
        <v>5957</v>
      </c>
    </row>
    <row r="244" spans="1:8" ht="17.25" customHeight="1" thickBot="1" x14ac:dyDescent="0.35">
      <c r="A244" s="111"/>
      <c r="B244" s="17">
        <v>190486396</v>
      </c>
      <c r="C244" s="16" t="s">
        <v>289</v>
      </c>
      <c r="D244" s="84">
        <v>1</v>
      </c>
      <c r="E244" s="67">
        <f t="shared" si="170"/>
        <v>387.36</v>
      </c>
      <c r="F244" s="67">
        <f t="shared" si="171"/>
        <v>69.03</v>
      </c>
      <c r="G244" s="67">
        <f t="shared" si="172"/>
        <v>139.31</v>
      </c>
      <c r="H244" s="28">
        <f t="shared" si="173"/>
        <v>595.70000000000005</v>
      </c>
    </row>
    <row r="245" spans="1:8" ht="17.25" customHeight="1" thickBot="1" x14ac:dyDescent="0.35">
      <c r="A245" s="111"/>
      <c r="B245" s="17">
        <v>190486624</v>
      </c>
      <c r="C245" s="16" t="s">
        <v>290</v>
      </c>
      <c r="D245" s="84">
        <v>3</v>
      </c>
      <c r="E245" s="67">
        <f t="shared" si="170"/>
        <v>1162.08</v>
      </c>
      <c r="F245" s="67">
        <f t="shared" si="171"/>
        <v>207.09</v>
      </c>
      <c r="G245" s="67">
        <f t="shared" si="172"/>
        <v>417.93</v>
      </c>
      <c r="H245" s="28">
        <f t="shared" si="173"/>
        <v>1787.1</v>
      </c>
    </row>
    <row r="246" spans="1:8" ht="17.25" customHeight="1" thickBot="1" x14ac:dyDescent="0.35">
      <c r="A246" s="111"/>
      <c r="B246" s="17">
        <v>190487530</v>
      </c>
      <c r="C246" s="16" t="s">
        <v>424</v>
      </c>
      <c r="D246" s="84">
        <v>1</v>
      </c>
      <c r="E246" s="67">
        <f t="shared" si="170"/>
        <v>387.36</v>
      </c>
      <c r="F246" s="67">
        <f t="shared" si="171"/>
        <v>69.03</v>
      </c>
      <c r="G246" s="67">
        <f t="shared" si="172"/>
        <v>139.31</v>
      </c>
      <c r="H246" s="28">
        <f t="shared" si="173"/>
        <v>595.70000000000005</v>
      </c>
    </row>
    <row r="247" spans="1:8" ht="17.25" customHeight="1" thickBot="1" x14ac:dyDescent="0.35">
      <c r="A247" s="111"/>
      <c r="B247" s="17">
        <v>290485480</v>
      </c>
      <c r="C247" s="16" t="s">
        <v>291</v>
      </c>
      <c r="D247" s="84">
        <v>3</v>
      </c>
      <c r="E247" s="67">
        <f t="shared" si="170"/>
        <v>1162.08</v>
      </c>
      <c r="F247" s="67">
        <f t="shared" si="171"/>
        <v>207.09</v>
      </c>
      <c r="G247" s="67">
        <f t="shared" si="172"/>
        <v>417.93</v>
      </c>
      <c r="H247" s="28">
        <f t="shared" si="173"/>
        <v>1787.1</v>
      </c>
    </row>
    <row r="248" spans="1:8" ht="17.25" customHeight="1" thickBot="1" x14ac:dyDescent="0.35">
      <c r="A248" s="112"/>
      <c r="B248" s="17">
        <v>290487150</v>
      </c>
      <c r="C248" s="16" t="s">
        <v>292</v>
      </c>
      <c r="D248" s="84">
        <v>5</v>
      </c>
      <c r="E248" s="67">
        <f t="shared" si="170"/>
        <v>1936.8000000000002</v>
      </c>
      <c r="F248" s="67">
        <f t="shared" si="171"/>
        <v>345.15</v>
      </c>
      <c r="G248" s="67">
        <f t="shared" si="172"/>
        <v>696.55</v>
      </c>
      <c r="H248" s="28">
        <f t="shared" si="173"/>
        <v>2978.5</v>
      </c>
    </row>
    <row r="249" spans="1:8" ht="17.25" customHeight="1" thickBot="1" x14ac:dyDescent="0.35">
      <c r="A249" s="113" t="s">
        <v>293</v>
      </c>
      <c r="B249" s="114"/>
      <c r="C249" s="115"/>
      <c r="D249" s="85">
        <v>24</v>
      </c>
      <c r="E249" s="70">
        <f>SUM(E242:E248)</f>
        <v>9296.64</v>
      </c>
      <c r="F249" s="70">
        <f t="shared" ref="F249:H249" si="174">SUM(F242:F248)</f>
        <v>1656.7199999999998</v>
      </c>
      <c r="G249" s="70">
        <f t="shared" si="174"/>
        <v>3343.4399999999996</v>
      </c>
      <c r="H249" s="73">
        <f t="shared" si="174"/>
        <v>14296.800000000001</v>
      </c>
    </row>
    <row r="250" spans="1:8" ht="17.25" customHeight="1" thickBot="1" x14ac:dyDescent="0.35">
      <c r="A250" s="110" t="s">
        <v>294</v>
      </c>
      <c r="B250" s="17">
        <v>190008065</v>
      </c>
      <c r="C250" s="16" t="s">
        <v>295</v>
      </c>
      <c r="D250" s="84">
        <v>2</v>
      </c>
      <c r="E250" s="67">
        <f t="shared" ref="E250:E270" si="175">+$D$279*D250</f>
        <v>774.72</v>
      </c>
      <c r="F250" s="67">
        <f t="shared" ref="F250:F270" si="176">+$D$280*D250</f>
        <v>138.06</v>
      </c>
      <c r="G250" s="67">
        <f t="shared" ref="G250:G270" si="177">+$D$281*D250</f>
        <v>278.62</v>
      </c>
      <c r="H250" s="28">
        <f t="shared" ref="H250:H270" si="178">SUM(E250:G250)</f>
        <v>1191.4000000000001</v>
      </c>
    </row>
    <row r="251" spans="1:8" ht="17.25" customHeight="1" thickBot="1" x14ac:dyDescent="0.35">
      <c r="A251" s="111"/>
      <c r="B251" s="17">
        <v>190012868</v>
      </c>
      <c r="C251" s="16" t="s">
        <v>296</v>
      </c>
      <c r="D251" s="84">
        <v>1</v>
      </c>
      <c r="E251" s="67">
        <f t="shared" si="175"/>
        <v>387.36</v>
      </c>
      <c r="F251" s="67">
        <f t="shared" si="176"/>
        <v>69.03</v>
      </c>
      <c r="G251" s="67">
        <f t="shared" si="177"/>
        <v>139.31</v>
      </c>
      <c r="H251" s="28">
        <f t="shared" si="178"/>
        <v>595.70000000000005</v>
      </c>
    </row>
    <row r="252" spans="1:8" ht="17.25" customHeight="1" thickBot="1" x14ac:dyDescent="0.35">
      <c r="A252" s="111"/>
      <c r="B252" s="17">
        <v>190015782</v>
      </c>
      <c r="C252" s="16" t="s">
        <v>297</v>
      </c>
      <c r="D252" s="84">
        <v>1</v>
      </c>
      <c r="E252" s="67">
        <f t="shared" si="175"/>
        <v>387.36</v>
      </c>
      <c r="F252" s="67">
        <f t="shared" si="176"/>
        <v>69.03</v>
      </c>
      <c r="G252" s="67">
        <f t="shared" si="177"/>
        <v>139.31</v>
      </c>
      <c r="H252" s="28">
        <f t="shared" si="178"/>
        <v>595.70000000000005</v>
      </c>
    </row>
    <row r="253" spans="1:8" ht="17.25" customHeight="1" thickBot="1" x14ac:dyDescent="0.35">
      <c r="A253" s="111"/>
      <c r="B253" s="17">
        <v>190017452</v>
      </c>
      <c r="C253" s="16" t="s">
        <v>298</v>
      </c>
      <c r="D253" s="84">
        <v>1</v>
      </c>
      <c r="E253" s="67">
        <f t="shared" si="175"/>
        <v>387.36</v>
      </c>
      <c r="F253" s="67">
        <f t="shared" si="176"/>
        <v>69.03</v>
      </c>
      <c r="G253" s="67">
        <f t="shared" si="177"/>
        <v>139.31</v>
      </c>
      <c r="H253" s="28">
        <f t="shared" si="178"/>
        <v>595.70000000000005</v>
      </c>
    </row>
    <row r="254" spans="1:8" ht="17.25" customHeight="1" thickBot="1" x14ac:dyDescent="0.35">
      <c r="A254" s="111"/>
      <c r="B254" s="17">
        <v>190019122</v>
      </c>
      <c r="C254" s="16" t="s">
        <v>299</v>
      </c>
      <c r="D254" s="84">
        <v>1</v>
      </c>
      <c r="E254" s="67">
        <f t="shared" si="175"/>
        <v>387.36</v>
      </c>
      <c r="F254" s="67">
        <f t="shared" si="176"/>
        <v>69.03</v>
      </c>
      <c r="G254" s="67">
        <f t="shared" si="177"/>
        <v>139.31</v>
      </c>
      <c r="H254" s="28">
        <f t="shared" si="178"/>
        <v>595.70000000000005</v>
      </c>
    </row>
    <row r="255" spans="1:8" ht="17.25" customHeight="1" thickBot="1" x14ac:dyDescent="0.35">
      <c r="A255" s="111"/>
      <c r="B255" s="17">
        <v>190021155</v>
      </c>
      <c r="C255" s="16" t="s">
        <v>300</v>
      </c>
      <c r="D255" s="84">
        <v>1</v>
      </c>
      <c r="E255" s="67">
        <f t="shared" si="175"/>
        <v>387.36</v>
      </c>
      <c r="F255" s="67">
        <f t="shared" si="176"/>
        <v>69.03</v>
      </c>
      <c r="G255" s="67">
        <f t="shared" si="177"/>
        <v>139.31</v>
      </c>
      <c r="H255" s="28">
        <f t="shared" si="178"/>
        <v>595.70000000000005</v>
      </c>
    </row>
    <row r="256" spans="1:8" ht="17.25" customHeight="1" thickBot="1" x14ac:dyDescent="0.35">
      <c r="A256" s="111"/>
      <c r="B256" s="17">
        <v>190021721</v>
      </c>
      <c r="C256" s="16" t="s">
        <v>301</v>
      </c>
      <c r="D256" s="84">
        <v>1</v>
      </c>
      <c r="E256" s="67">
        <f t="shared" si="175"/>
        <v>387.36</v>
      </c>
      <c r="F256" s="67">
        <f t="shared" si="176"/>
        <v>69.03</v>
      </c>
      <c r="G256" s="67">
        <f t="shared" si="177"/>
        <v>139.31</v>
      </c>
      <c r="H256" s="28">
        <f t="shared" si="178"/>
        <v>595.70000000000005</v>
      </c>
    </row>
    <row r="257" spans="1:8" ht="17.25" customHeight="1" thickBot="1" x14ac:dyDescent="0.35">
      <c r="A257" s="111"/>
      <c r="B257" s="17">
        <v>190022257</v>
      </c>
      <c r="C257" s="16" t="s">
        <v>302</v>
      </c>
      <c r="D257" s="84">
        <v>1</v>
      </c>
      <c r="E257" s="67">
        <f t="shared" si="175"/>
        <v>387.36</v>
      </c>
      <c r="F257" s="67">
        <f t="shared" si="176"/>
        <v>69.03</v>
      </c>
      <c r="G257" s="67">
        <f t="shared" si="177"/>
        <v>139.31</v>
      </c>
      <c r="H257" s="28">
        <f t="shared" si="178"/>
        <v>595.70000000000005</v>
      </c>
    </row>
    <row r="258" spans="1:8" ht="17.25" customHeight="1" thickBot="1" x14ac:dyDescent="0.35">
      <c r="A258" s="111"/>
      <c r="B258" s="17">
        <v>190023544</v>
      </c>
      <c r="C258" s="16" t="s">
        <v>303</v>
      </c>
      <c r="D258" s="84">
        <v>1</v>
      </c>
      <c r="E258" s="67">
        <f t="shared" si="175"/>
        <v>387.36</v>
      </c>
      <c r="F258" s="67">
        <f t="shared" si="176"/>
        <v>69.03</v>
      </c>
      <c r="G258" s="67">
        <f t="shared" si="177"/>
        <v>139.31</v>
      </c>
      <c r="H258" s="28">
        <f t="shared" si="178"/>
        <v>595.70000000000005</v>
      </c>
    </row>
    <row r="259" spans="1:8" ht="17.25" customHeight="1" thickBot="1" x14ac:dyDescent="0.35">
      <c r="A259" s="111"/>
      <c r="B259" s="17">
        <v>190025552</v>
      </c>
      <c r="C259" s="16" t="s">
        <v>304</v>
      </c>
      <c r="D259" s="84">
        <v>1</v>
      </c>
      <c r="E259" s="67">
        <f t="shared" si="175"/>
        <v>387.36</v>
      </c>
      <c r="F259" s="67">
        <f t="shared" si="176"/>
        <v>69.03</v>
      </c>
      <c r="G259" s="67">
        <f t="shared" si="177"/>
        <v>139.31</v>
      </c>
      <c r="H259" s="28">
        <f t="shared" si="178"/>
        <v>595.70000000000005</v>
      </c>
    </row>
    <row r="260" spans="1:8" ht="17.25" customHeight="1" thickBot="1" x14ac:dyDescent="0.35">
      <c r="A260" s="111"/>
      <c r="B260" s="17">
        <v>190027037</v>
      </c>
      <c r="C260" s="16" t="s">
        <v>305</v>
      </c>
      <c r="D260" s="84">
        <v>1</v>
      </c>
      <c r="E260" s="67">
        <f t="shared" si="175"/>
        <v>387.36</v>
      </c>
      <c r="F260" s="67">
        <f t="shared" si="176"/>
        <v>69.03</v>
      </c>
      <c r="G260" s="67">
        <f t="shared" si="177"/>
        <v>139.31</v>
      </c>
      <c r="H260" s="28">
        <f t="shared" si="178"/>
        <v>595.70000000000005</v>
      </c>
    </row>
    <row r="261" spans="1:8" ht="17.25" customHeight="1" thickBot="1" x14ac:dyDescent="0.35">
      <c r="A261" s="111"/>
      <c r="B261" s="17">
        <v>190027941</v>
      </c>
      <c r="C261" s="16" t="s">
        <v>306</v>
      </c>
      <c r="D261" s="84">
        <v>1</v>
      </c>
      <c r="E261" s="67">
        <f t="shared" si="175"/>
        <v>387.36</v>
      </c>
      <c r="F261" s="67">
        <f t="shared" si="176"/>
        <v>69.03</v>
      </c>
      <c r="G261" s="67">
        <f t="shared" si="177"/>
        <v>139.31</v>
      </c>
      <c r="H261" s="28">
        <f t="shared" si="178"/>
        <v>595.70000000000005</v>
      </c>
    </row>
    <row r="262" spans="1:8" ht="17.25" customHeight="1" thickBot="1" x14ac:dyDescent="0.35">
      <c r="A262" s="111"/>
      <c r="B262" s="17">
        <v>190029198</v>
      </c>
      <c r="C262" s="16" t="s">
        <v>307</v>
      </c>
      <c r="D262" s="84">
        <v>2</v>
      </c>
      <c r="E262" s="67">
        <f t="shared" si="175"/>
        <v>774.72</v>
      </c>
      <c r="F262" s="67">
        <f t="shared" si="176"/>
        <v>138.06</v>
      </c>
      <c r="G262" s="67">
        <f t="shared" si="177"/>
        <v>278.62</v>
      </c>
      <c r="H262" s="28">
        <f t="shared" si="178"/>
        <v>1191.4000000000001</v>
      </c>
    </row>
    <row r="263" spans="1:8" ht="17.25" customHeight="1" thickBot="1" x14ac:dyDescent="0.35">
      <c r="A263" s="111"/>
      <c r="B263" s="17">
        <v>190030880</v>
      </c>
      <c r="C263" s="16" t="s">
        <v>308</v>
      </c>
      <c r="D263" s="84">
        <v>4</v>
      </c>
      <c r="E263" s="67">
        <f t="shared" si="175"/>
        <v>1549.44</v>
      </c>
      <c r="F263" s="67">
        <f t="shared" si="176"/>
        <v>276.12</v>
      </c>
      <c r="G263" s="67">
        <f t="shared" si="177"/>
        <v>557.24</v>
      </c>
      <c r="H263" s="28">
        <f t="shared" si="178"/>
        <v>2382.8000000000002</v>
      </c>
    </row>
    <row r="264" spans="1:8" ht="17.25" customHeight="1" thickBot="1" x14ac:dyDescent="0.35">
      <c r="A264" s="111"/>
      <c r="B264" s="17">
        <v>190032212</v>
      </c>
      <c r="C264" s="16" t="s">
        <v>309</v>
      </c>
      <c r="D264" s="84">
        <v>1</v>
      </c>
      <c r="E264" s="67">
        <f t="shared" si="175"/>
        <v>387.36</v>
      </c>
      <c r="F264" s="67">
        <f t="shared" si="176"/>
        <v>69.03</v>
      </c>
      <c r="G264" s="67">
        <f t="shared" si="177"/>
        <v>139.31</v>
      </c>
      <c r="H264" s="28">
        <f t="shared" si="178"/>
        <v>595.70000000000005</v>
      </c>
    </row>
    <row r="265" spans="1:8" ht="17.25" customHeight="1" thickBot="1" x14ac:dyDescent="0.35">
      <c r="A265" s="111"/>
      <c r="B265" s="17">
        <v>190032899</v>
      </c>
      <c r="C265" s="16" t="s">
        <v>310</v>
      </c>
      <c r="D265" s="84">
        <v>3</v>
      </c>
      <c r="E265" s="67">
        <f t="shared" si="175"/>
        <v>1162.08</v>
      </c>
      <c r="F265" s="67">
        <f t="shared" si="176"/>
        <v>207.09</v>
      </c>
      <c r="G265" s="67">
        <f t="shared" si="177"/>
        <v>417.93</v>
      </c>
      <c r="H265" s="28">
        <f t="shared" si="178"/>
        <v>1787.1</v>
      </c>
    </row>
    <row r="266" spans="1:8" ht="17.25" customHeight="1" thickBot="1" x14ac:dyDescent="0.35">
      <c r="A266" s="111"/>
      <c r="B266" s="17">
        <v>190033467</v>
      </c>
      <c r="C266" s="16" t="s">
        <v>311</v>
      </c>
      <c r="D266" s="84">
        <v>2</v>
      </c>
      <c r="E266" s="67">
        <f t="shared" si="175"/>
        <v>774.72</v>
      </c>
      <c r="F266" s="67">
        <f t="shared" si="176"/>
        <v>138.06</v>
      </c>
      <c r="G266" s="67">
        <f t="shared" si="177"/>
        <v>278.62</v>
      </c>
      <c r="H266" s="28">
        <f t="shared" si="178"/>
        <v>1191.4000000000001</v>
      </c>
    </row>
    <row r="267" spans="1:8" ht="17.25" customHeight="1" thickBot="1" x14ac:dyDescent="0.35">
      <c r="A267" s="111"/>
      <c r="B267" s="17">
        <v>190033848</v>
      </c>
      <c r="C267" s="16" t="s">
        <v>312</v>
      </c>
      <c r="D267" s="84">
        <v>3</v>
      </c>
      <c r="E267" s="67">
        <f t="shared" si="175"/>
        <v>1162.08</v>
      </c>
      <c r="F267" s="67">
        <f t="shared" si="176"/>
        <v>207.09</v>
      </c>
      <c r="G267" s="67">
        <f t="shared" si="177"/>
        <v>417.93</v>
      </c>
      <c r="H267" s="28">
        <f t="shared" si="178"/>
        <v>1787.1</v>
      </c>
    </row>
    <row r="268" spans="1:8" ht="17.25" customHeight="1" thickBot="1" x14ac:dyDescent="0.35">
      <c r="A268" s="111"/>
      <c r="B268" s="17">
        <v>190033990</v>
      </c>
      <c r="C268" s="16" t="s">
        <v>313</v>
      </c>
      <c r="D268" s="84">
        <v>1</v>
      </c>
      <c r="E268" s="67">
        <f t="shared" si="175"/>
        <v>387.36</v>
      </c>
      <c r="F268" s="67">
        <f t="shared" si="176"/>
        <v>69.03</v>
      </c>
      <c r="G268" s="67">
        <f t="shared" si="177"/>
        <v>139.31</v>
      </c>
      <c r="H268" s="28">
        <f t="shared" si="178"/>
        <v>595.70000000000005</v>
      </c>
    </row>
    <row r="269" spans="1:8" ht="17.25" customHeight="1" thickBot="1" x14ac:dyDescent="0.35">
      <c r="A269" s="111"/>
      <c r="B269" s="17">
        <v>190648777</v>
      </c>
      <c r="C269" s="16" t="s">
        <v>314</v>
      </c>
      <c r="D269" s="84">
        <v>1</v>
      </c>
      <c r="E269" s="67">
        <f t="shared" si="175"/>
        <v>387.36</v>
      </c>
      <c r="F269" s="67">
        <f t="shared" si="176"/>
        <v>69.03</v>
      </c>
      <c r="G269" s="67">
        <f t="shared" si="177"/>
        <v>139.31</v>
      </c>
      <c r="H269" s="28">
        <f t="shared" si="178"/>
        <v>595.70000000000005</v>
      </c>
    </row>
    <row r="270" spans="1:8" ht="17.25" customHeight="1" thickBot="1" x14ac:dyDescent="0.35">
      <c r="A270" s="112"/>
      <c r="B270" s="17">
        <v>290020620</v>
      </c>
      <c r="C270" s="16" t="s">
        <v>315</v>
      </c>
      <c r="D270" s="84">
        <v>1</v>
      </c>
      <c r="E270" s="67">
        <f t="shared" si="175"/>
        <v>387.36</v>
      </c>
      <c r="F270" s="67">
        <f t="shared" si="176"/>
        <v>69.03</v>
      </c>
      <c r="G270" s="67">
        <f t="shared" si="177"/>
        <v>139.31</v>
      </c>
      <c r="H270" s="28">
        <f t="shared" si="178"/>
        <v>595.70000000000005</v>
      </c>
    </row>
    <row r="271" spans="1:8" ht="17.25" customHeight="1" thickBot="1" x14ac:dyDescent="0.35">
      <c r="A271" s="113" t="s">
        <v>316</v>
      </c>
      <c r="B271" s="114"/>
      <c r="C271" s="115"/>
      <c r="D271" s="85">
        <v>31</v>
      </c>
      <c r="E271" s="70">
        <f>SUM(E250:E270)</f>
        <v>12008.16</v>
      </c>
      <c r="F271" s="70">
        <f t="shared" ref="F271:H271" si="179">SUM(F250:F270)</f>
        <v>2139.9299999999998</v>
      </c>
      <c r="G271" s="70">
        <f t="shared" si="179"/>
        <v>4318.6099999999997</v>
      </c>
      <c r="H271" s="73">
        <f t="shared" si="179"/>
        <v>18466.7</v>
      </c>
    </row>
    <row r="272" spans="1:8" ht="17.25" customHeight="1" thickBot="1" x14ac:dyDescent="0.35">
      <c r="A272" s="110" t="s">
        <v>317</v>
      </c>
      <c r="B272" s="17">
        <v>190177179</v>
      </c>
      <c r="C272" s="16" t="s">
        <v>318</v>
      </c>
      <c r="D272" s="84">
        <v>16</v>
      </c>
      <c r="E272" s="67">
        <f t="shared" ref="E272:E273" si="180">+$D$279*D272</f>
        <v>6197.76</v>
      </c>
      <c r="F272" s="67">
        <f t="shared" ref="F272:F273" si="181">+$D$280*D272</f>
        <v>1104.48</v>
      </c>
      <c r="G272" s="67">
        <f t="shared" ref="G272:G273" si="182">+$D$281*D272</f>
        <v>2228.96</v>
      </c>
      <c r="H272" s="28">
        <f t="shared" ref="H272:H273" si="183">SUM(E272:G272)</f>
        <v>9531.2000000000007</v>
      </c>
    </row>
    <row r="273" spans="1:8" ht="17.25" customHeight="1" thickBot="1" x14ac:dyDescent="0.35">
      <c r="A273" s="112"/>
      <c r="B273" s="17">
        <v>190204669</v>
      </c>
      <c r="C273" s="16" t="s">
        <v>319</v>
      </c>
      <c r="D273" s="84">
        <v>6</v>
      </c>
      <c r="E273" s="67">
        <f t="shared" si="180"/>
        <v>2324.16</v>
      </c>
      <c r="F273" s="67">
        <f t="shared" si="181"/>
        <v>414.18</v>
      </c>
      <c r="G273" s="67">
        <f t="shared" si="182"/>
        <v>835.86</v>
      </c>
      <c r="H273" s="28">
        <f t="shared" si="183"/>
        <v>3574.2</v>
      </c>
    </row>
    <row r="274" spans="1:8" ht="17.25" customHeight="1" thickBot="1" x14ac:dyDescent="0.35">
      <c r="A274" s="113" t="s">
        <v>320</v>
      </c>
      <c r="B274" s="114"/>
      <c r="C274" s="115"/>
      <c r="D274" s="85">
        <v>22</v>
      </c>
      <c r="E274" s="70">
        <f>SUM(E272:E273)</f>
        <v>8521.92</v>
      </c>
      <c r="F274" s="70">
        <f t="shared" ref="F274:H274" si="184">SUM(F272:F273)</f>
        <v>1518.66</v>
      </c>
      <c r="G274" s="70">
        <f t="shared" si="184"/>
        <v>3064.82</v>
      </c>
      <c r="H274" s="73">
        <f t="shared" si="184"/>
        <v>13105.400000000001</v>
      </c>
    </row>
    <row r="275" spans="1:8" ht="17.25" customHeight="1" thickBot="1" x14ac:dyDescent="0.35">
      <c r="A275" s="118" t="s">
        <v>321</v>
      </c>
      <c r="B275" s="119"/>
      <c r="C275" s="120"/>
      <c r="D275" s="85">
        <v>707</v>
      </c>
      <c r="E275" s="70">
        <f>+E274+E271+E249+E241+E235+E232+E218+E214+E209+E196+E191+E179+E176+E172+E167+E161+E159+E150+E141+E135+E133+E125+E118+E107+E105+E102+E99+E97+E95+E90+E88+E72+E64+E59+E56+E40+E38+E34+E25+E23+E21+E18+E15+E11+E5</f>
        <v>273863.51999999996</v>
      </c>
      <c r="F275" s="70">
        <f t="shared" ref="F275:H275" si="185">+F274+F271+F249+F241+F235+F232+F218+F214+F209+F196+F191+F179+F176+F172+F167+F161+F159+F150+F141+F135+F133+F125+F118+F107+F105+F102+F99+F97+F95+F90+F88+F72+F64+F59+F56+F40+F38+F34+F25+F23+F21+F18+F15+F11+F5</f>
        <v>48804.209999999985</v>
      </c>
      <c r="G275" s="70">
        <f t="shared" si="185"/>
        <v>98492.169999999969</v>
      </c>
      <c r="H275" s="73">
        <f t="shared" si="185"/>
        <v>421159.90000000008</v>
      </c>
    </row>
    <row r="276" spans="1:8" x14ac:dyDescent="0.3">
      <c r="E276" s="68"/>
    </row>
    <row r="277" spans="1:8" x14ac:dyDescent="0.3">
      <c r="H277" s="75"/>
    </row>
    <row r="278" spans="1:8" x14ac:dyDescent="0.3">
      <c r="A278" s="117" t="s">
        <v>330</v>
      </c>
      <c r="B278" s="117"/>
      <c r="C278" s="7" t="s">
        <v>0</v>
      </c>
      <c r="D278" s="8" t="s">
        <v>331</v>
      </c>
      <c r="H278" s="74"/>
    </row>
    <row r="279" spans="1:8" x14ac:dyDescent="0.3">
      <c r="A279" s="2" t="s">
        <v>1</v>
      </c>
      <c r="B279" s="2"/>
      <c r="C279" s="22">
        <f>ROUND(1.529*1798*(5/36)*12*1.0145,1)</f>
        <v>4648.3</v>
      </c>
      <c r="D279" s="81">
        <f>+ROUND(C279/12,2)</f>
        <v>387.36</v>
      </c>
    </row>
    <row r="280" spans="1:8" x14ac:dyDescent="0.3">
      <c r="A280" s="2" t="s">
        <v>2</v>
      </c>
      <c r="B280" s="2"/>
      <c r="C280" s="3">
        <f>3.3*251</f>
        <v>828.3</v>
      </c>
      <c r="D280" s="81">
        <f>+ROUND(C280/12,2)</f>
        <v>69.03</v>
      </c>
    </row>
    <row r="281" spans="1:8" x14ac:dyDescent="0.3">
      <c r="A281" s="2" t="s">
        <v>3</v>
      </c>
      <c r="B281" s="2"/>
      <c r="C281" s="3">
        <f>+ROUND(((1.5*1153)/18)*1.0145*12+2*251,1)</f>
        <v>1671.7</v>
      </c>
      <c r="D281" s="81">
        <f>+ROUND(C281/12,2)</f>
        <v>139.31</v>
      </c>
    </row>
    <row r="282" spans="1:8" x14ac:dyDescent="0.3">
      <c r="A282" s="4" t="s">
        <v>4</v>
      </c>
      <c r="B282" s="2"/>
      <c r="C282" s="1">
        <f>SUM(C279:C281)</f>
        <v>7148.3</v>
      </c>
      <c r="D282" s="82">
        <f>SUM(D279:D281)</f>
        <v>595.70000000000005</v>
      </c>
    </row>
    <row r="284" spans="1:8" x14ac:dyDescent="0.3">
      <c r="A284" s="5" t="s">
        <v>5</v>
      </c>
      <c r="C284" s="9"/>
      <c r="D284" s="83"/>
    </row>
    <row r="285" spans="1:8" x14ac:dyDescent="0.3">
      <c r="A285" s="6" t="s">
        <v>8</v>
      </c>
      <c r="B285" s="13"/>
      <c r="C285" s="11"/>
      <c r="D285" s="83"/>
    </row>
    <row r="286" spans="1:8" x14ac:dyDescent="0.3">
      <c r="A286" s="6" t="s">
        <v>6</v>
      </c>
    </row>
    <row r="287" spans="1:8" x14ac:dyDescent="0.3">
      <c r="A287" s="6" t="s">
        <v>7</v>
      </c>
      <c r="C287" s="12"/>
      <c r="D287" s="86"/>
    </row>
  </sheetData>
  <autoFilter ref="A2:H275" xr:uid="{265EFDE0-597F-4950-A8DE-6A078DF9CAFF}"/>
  <mergeCells count="83">
    <mergeCell ref="A278:B278"/>
    <mergeCell ref="A249:C249"/>
    <mergeCell ref="A250:A270"/>
    <mergeCell ref="A271:C271"/>
    <mergeCell ref="A272:A273"/>
    <mergeCell ref="A274:C274"/>
    <mergeCell ref="A275:C275"/>
    <mergeCell ref="A242:A248"/>
    <mergeCell ref="A209:C209"/>
    <mergeCell ref="A210:A213"/>
    <mergeCell ref="A214:C214"/>
    <mergeCell ref="A215:A217"/>
    <mergeCell ref="A218:C218"/>
    <mergeCell ref="A219:A231"/>
    <mergeCell ref="A232:C232"/>
    <mergeCell ref="A233:A234"/>
    <mergeCell ref="A235:C235"/>
    <mergeCell ref="A236:A240"/>
    <mergeCell ref="A241:C241"/>
    <mergeCell ref="A197:A208"/>
    <mergeCell ref="A167:C167"/>
    <mergeCell ref="A168:A171"/>
    <mergeCell ref="A172:C172"/>
    <mergeCell ref="A173:A175"/>
    <mergeCell ref="A176:C176"/>
    <mergeCell ref="A177:A178"/>
    <mergeCell ref="A179:C179"/>
    <mergeCell ref="A180:A190"/>
    <mergeCell ref="A191:C191"/>
    <mergeCell ref="A192:A195"/>
    <mergeCell ref="A196:C196"/>
    <mergeCell ref="A162:A166"/>
    <mergeCell ref="A125:C125"/>
    <mergeCell ref="A126:A132"/>
    <mergeCell ref="A133:C133"/>
    <mergeCell ref="A135:C135"/>
    <mergeCell ref="A136:A140"/>
    <mergeCell ref="A141:C141"/>
    <mergeCell ref="A142:A149"/>
    <mergeCell ref="A150:C150"/>
    <mergeCell ref="A151:A158"/>
    <mergeCell ref="A159:C159"/>
    <mergeCell ref="A161:C161"/>
    <mergeCell ref="A119:A124"/>
    <mergeCell ref="A91:A94"/>
    <mergeCell ref="A95:C95"/>
    <mergeCell ref="A97:C97"/>
    <mergeCell ref="A99:C99"/>
    <mergeCell ref="A100:A101"/>
    <mergeCell ref="A102:C102"/>
    <mergeCell ref="A103:A104"/>
    <mergeCell ref="A105:C105"/>
    <mergeCell ref="A107:C107"/>
    <mergeCell ref="A108:A117"/>
    <mergeCell ref="A118:C118"/>
    <mergeCell ref="A90:C90"/>
    <mergeCell ref="A40:C40"/>
    <mergeCell ref="A41:A55"/>
    <mergeCell ref="A56:C56"/>
    <mergeCell ref="A57:A58"/>
    <mergeCell ref="A59:C59"/>
    <mergeCell ref="A60:A63"/>
    <mergeCell ref="A64:C64"/>
    <mergeCell ref="A65:A71"/>
    <mergeCell ref="A72:C72"/>
    <mergeCell ref="A73:A87"/>
    <mergeCell ref="A88:C88"/>
    <mergeCell ref="A3:A4"/>
    <mergeCell ref="A5:C5"/>
    <mergeCell ref="A6:A10"/>
    <mergeCell ref="A11:C11"/>
    <mergeCell ref="A38:C38"/>
    <mergeCell ref="A12:A14"/>
    <mergeCell ref="A15:C15"/>
    <mergeCell ref="A16:A17"/>
    <mergeCell ref="A18:C18"/>
    <mergeCell ref="A19:A20"/>
    <mergeCell ref="A21:C21"/>
    <mergeCell ref="A23:C23"/>
    <mergeCell ref="A25:C25"/>
    <mergeCell ref="A26:A33"/>
    <mergeCell ref="A34:C34"/>
    <mergeCell ref="A35:A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CD8A4-9861-4BF3-A615-E3ED85E79B18}">
  <dimension ref="A1:H290"/>
  <sheetViews>
    <sheetView zoomScale="70" zoomScaleNormal="70" workbookViewId="0">
      <pane xSplit="2" ySplit="3" topLeftCell="C97" activePane="bottomRight" state="frozen"/>
      <selection pane="topRight" activeCell="C1" sqref="C1"/>
      <selection pane="bottomLeft" activeCell="A4" sqref="A4"/>
      <selection pane="bottomRight" activeCell="F286" sqref="F285:F286"/>
    </sheetView>
  </sheetViews>
  <sheetFormatPr defaultRowHeight="14.4" x14ac:dyDescent="0.3"/>
  <cols>
    <col min="1" max="1" width="16.109375" customWidth="1"/>
    <col min="2" max="2" width="16.6640625" customWidth="1"/>
    <col min="3" max="3" width="58.33203125" customWidth="1"/>
    <col min="4" max="4" width="15" style="78" customWidth="1"/>
    <col min="5" max="6" width="13.33203125" customWidth="1"/>
    <col min="7" max="7" width="13.5546875" customWidth="1"/>
    <col min="8" max="8" width="13.109375" customWidth="1"/>
  </cols>
  <sheetData>
    <row r="1" spans="1:8" ht="15" x14ac:dyDescent="0.3">
      <c r="A1" s="14" t="s">
        <v>12</v>
      </c>
    </row>
    <row r="2" spans="1:8" ht="15" thickBot="1" x14ac:dyDescent="0.35">
      <c r="A2" s="128"/>
      <c r="B2" s="128"/>
      <c r="C2" s="128"/>
      <c r="D2" s="128"/>
    </row>
    <row r="3" spans="1:8" s="15" customFormat="1" ht="55.8" thickBot="1" x14ac:dyDescent="0.35">
      <c r="A3" s="38" t="s">
        <v>13</v>
      </c>
      <c r="B3" s="38" t="s">
        <v>411</v>
      </c>
      <c r="C3" s="38" t="s">
        <v>15</v>
      </c>
      <c r="D3" s="77" t="s">
        <v>429</v>
      </c>
      <c r="E3" s="48" t="s">
        <v>324</v>
      </c>
      <c r="F3" s="69" t="s">
        <v>325</v>
      </c>
      <c r="G3" s="69" t="s">
        <v>326</v>
      </c>
      <c r="H3" s="60" t="s">
        <v>425</v>
      </c>
    </row>
    <row r="4" spans="1:8" ht="15" thickBot="1" x14ac:dyDescent="0.35">
      <c r="A4" s="110" t="s">
        <v>16</v>
      </c>
      <c r="B4" s="17">
        <v>190449063</v>
      </c>
      <c r="C4" s="16" t="s">
        <v>17</v>
      </c>
      <c r="D4" s="84">
        <v>1</v>
      </c>
      <c r="E4" s="67">
        <f>+$D$282*D4</f>
        <v>387.36</v>
      </c>
      <c r="F4" s="67">
        <f>+$D$283*D4</f>
        <v>69.03</v>
      </c>
      <c r="G4" s="67">
        <f>+$D$284*D4</f>
        <v>139.31</v>
      </c>
      <c r="H4" s="67">
        <f>SUM(E4:G4)</f>
        <v>595.70000000000005</v>
      </c>
    </row>
    <row r="5" spans="1:8" ht="15" thickBot="1" x14ac:dyDescent="0.35">
      <c r="A5" s="112"/>
      <c r="B5" s="17">
        <v>305616419</v>
      </c>
      <c r="C5" s="16" t="s">
        <v>18</v>
      </c>
      <c r="D5" s="84">
        <v>2</v>
      </c>
      <c r="E5" s="67">
        <f>+$D$282*D5</f>
        <v>774.72</v>
      </c>
      <c r="F5" s="67">
        <f>+$D$283*D5</f>
        <v>138.06</v>
      </c>
      <c r="G5" s="67">
        <f>+$D$284*D5</f>
        <v>278.62</v>
      </c>
      <c r="H5" s="67">
        <f>SUM(E5:G5)</f>
        <v>1191.4000000000001</v>
      </c>
    </row>
    <row r="6" spans="1:8" ht="15" thickBot="1" x14ac:dyDescent="0.35">
      <c r="A6" s="113" t="s">
        <v>19</v>
      </c>
      <c r="B6" s="114"/>
      <c r="C6" s="115"/>
      <c r="D6" s="85">
        <v>3</v>
      </c>
      <c r="E6" s="70">
        <f>SUM(E4:E5)</f>
        <v>1162.08</v>
      </c>
      <c r="F6" s="70">
        <f t="shared" ref="F6:H6" si="0">SUM(F4:F5)</f>
        <v>207.09</v>
      </c>
      <c r="G6" s="70">
        <f t="shared" si="0"/>
        <v>417.93</v>
      </c>
      <c r="H6" s="70">
        <f t="shared" si="0"/>
        <v>1787.1000000000001</v>
      </c>
    </row>
    <row r="7" spans="1:8" ht="15" thickBot="1" x14ac:dyDescent="0.35">
      <c r="A7" s="110" t="s">
        <v>20</v>
      </c>
      <c r="B7" s="17">
        <v>190023925</v>
      </c>
      <c r="C7" s="16" t="s">
        <v>21</v>
      </c>
      <c r="D7" s="84">
        <v>1</v>
      </c>
      <c r="E7" s="67">
        <f t="shared" ref="E7:E11" si="1">+$D$282*D7</f>
        <v>387.36</v>
      </c>
      <c r="F7" s="67">
        <f t="shared" ref="F7:F11" si="2">+$D$283*D7</f>
        <v>69.03</v>
      </c>
      <c r="G7" s="67">
        <f t="shared" ref="G7:G11" si="3">+$D$284*D7</f>
        <v>139.31</v>
      </c>
      <c r="H7" s="67">
        <f t="shared" ref="H7:H11" si="4">SUM(E7:G7)</f>
        <v>595.70000000000005</v>
      </c>
    </row>
    <row r="8" spans="1:8" ht="15" thickBot="1" x14ac:dyDescent="0.35">
      <c r="A8" s="111"/>
      <c r="B8" s="17">
        <v>190024265</v>
      </c>
      <c r="C8" s="16" t="s">
        <v>22</v>
      </c>
      <c r="D8" s="84">
        <v>1</v>
      </c>
      <c r="E8" s="67">
        <f t="shared" si="1"/>
        <v>387.36</v>
      </c>
      <c r="F8" s="67">
        <f t="shared" si="2"/>
        <v>69.03</v>
      </c>
      <c r="G8" s="67">
        <f t="shared" si="3"/>
        <v>139.31</v>
      </c>
      <c r="H8" s="67">
        <f t="shared" si="4"/>
        <v>595.70000000000005</v>
      </c>
    </row>
    <row r="9" spans="1:8" ht="15" thickBot="1" x14ac:dyDescent="0.35">
      <c r="A9" s="111"/>
      <c r="B9" s="17">
        <v>190048540</v>
      </c>
      <c r="C9" s="16" t="s">
        <v>23</v>
      </c>
      <c r="D9" s="84">
        <v>2</v>
      </c>
      <c r="E9" s="67">
        <f t="shared" si="1"/>
        <v>774.72</v>
      </c>
      <c r="F9" s="67">
        <f t="shared" si="2"/>
        <v>138.06</v>
      </c>
      <c r="G9" s="67">
        <f t="shared" si="3"/>
        <v>278.62</v>
      </c>
      <c r="H9" s="67">
        <f t="shared" si="4"/>
        <v>1191.4000000000001</v>
      </c>
    </row>
    <row r="10" spans="1:8" ht="15" thickBot="1" x14ac:dyDescent="0.35">
      <c r="A10" s="111"/>
      <c r="B10" s="17">
        <v>190049119</v>
      </c>
      <c r="C10" s="16" t="s">
        <v>420</v>
      </c>
      <c r="D10" s="84">
        <v>1</v>
      </c>
      <c r="E10" s="67">
        <f t="shared" si="1"/>
        <v>387.36</v>
      </c>
      <c r="F10" s="67">
        <f t="shared" si="2"/>
        <v>69.03</v>
      </c>
      <c r="G10" s="67">
        <f t="shared" si="3"/>
        <v>139.31</v>
      </c>
      <c r="H10" s="67">
        <f t="shared" si="4"/>
        <v>595.70000000000005</v>
      </c>
    </row>
    <row r="11" spans="1:8" ht="15" thickBot="1" x14ac:dyDescent="0.35">
      <c r="A11" s="112"/>
      <c r="B11" s="17">
        <v>290024070</v>
      </c>
      <c r="C11" s="16" t="s">
        <v>24</v>
      </c>
      <c r="D11" s="84">
        <v>3</v>
      </c>
      <c r="E11" s="67">
        <f t="shared" si="1"/>
        <v>1162.08</v>
      </c>
      <c r="F11" s="67">
        <f t="shared" si="2"/>
        <v>207.09</v>
      </c>
      <c r="G11" s="67">
        <f t="shared" si="3"/>
        <v>417.93</v>
      </c>
      <c r="H11" s="67">
        <f t="shared" si="4"/>
        <v>1787.1</v>
      </c>
    </row>
    <row r="12" spans="1:8" ht="15" thickBot="1" x14ac:dyDescent="0.35">
      <c r="A12" s="113" t="s">
        <v>25</v>
      </c>
      <c r="B12" s="114"/>
      <c r="C12" s="115"/>
      <c r="D12" s="85">
        <v>8</v>
      </c>
      <c r="E12" s="70">
        <f>SUM(E7:E11)</f>
        <v>3098.88</v>
      </c>
      <c r="F12" s="70">
        <f t="shared" ref="F12:H12" si="5">SUM(F7:F11)</f>
        <v>552.24</v>
      </c>
      <c r="G12" s="70">
        <f t="shared" si="5"/>
        <v>1114.48</v>
      </c>
      <c r="H12" s="70">
        <f t="shared" si="5"/>
        <v>4765.6000000000004</v>
      </c>
    </row>
    <row r="13" spans="1:8" ht="15" thickBot="1" x14ac:dyDescent="0.35">
      <c r="A13" s="110" t="s">
        <v>26</v>
      </c>
      <c r="B13" s="17">
        <v>190546078</v>
      </c>
      <c r="C13" s="16" t="s">
        <v>27</v>
      </c>
      <c r="D13" s="84">
        <v>1</v>
      </c>
      <c r="E13" s="67">
        <f t="shared" ref="E13:E15" si="6">+$D$282*D13</f>
        <v>387.36</v>
      </c>
      <c r="F13" s="67">
        <f t="shared" ref="F13:F15" si="7">+$D$283*D13</f>
        <v>69.03</v>
      </c>
      <c r="G13" s="67">
        <f t="shared" ref="G13:G15" si="8">+$D$284*D13</f>
        <v>139.31</v>
      </c>
      <c r="H13" s="67">
        <f t="shared" ref="H13:H15" si="9">SUM(E13:G13)</f>
        <v>595.70000000000005</v>
      </c>
    </row>
    <row r="14" spans="1:8" ht="15" thickBot="1" x14ac:dyDescent="0.35">
      <c r="A14" s="111"/>
      <c r="B14" s="17">
        <v>290534290</v>
      </c>
      <c r="C14" s="16" t="s">
        <v>28</v>
      </c>
      <c r="D14" s="84">
        <v>2</v>
      </c>
      <c r="E14" s="67">
        <f t="shared" si="6"/>
        <v>774.72</v>
      </c>
      <c r="F14" s="67">
        <f t="shared" si="7"/>
        <v>138.06</v>
      </c>
      <c r="G14" s="67">
        <f t="shared" si="8"/>
        <v>278.62</v>
      </c>
      <c r="H14" s="67">
        <f t="shared" si="9"/>
        <v>1191.4000000000001</v>
      </c>
    </row>
    <row r="15" spans="1:8" ht="15" thickBot="1" x14ac:dyDescent="0.35">
      <c r="A15" s="112"/>
      <c r="B15" s="17">
        <v>290547170</v>
      </c>
      <c r="C15" s="16" t="s">
        <v>29</v>
      </c>
      <c r="D15" s="84">
        <v>1</v>
      </c>
      <c r="E15" s="67">
        <f t="shared" si="6"/>
        <v>387.36</v>
      </c>
      <c r="F15" s="67">
        <f t="shared" si="7"/>
        <v>69.03</v>
      </c>
      <c r="G15" s="67">
        <f t="shared" si="8"/>
        <v>139.31</v>
      </c>
      <c r="H15" s="67">
        <f t="shared" si="9"/>
        <v>595.70000000000005</v>
      </c>
    </row>
    <row r="16" spans="1:8" ht="15" thickBot="1" x14ac:dyDescent="0.35">
      <c r="A16" s="113" t="s">
        <v>30</v>
      </c>
      <c r="B16" s="114"/>
      <c r="C16" s="115"/>
      <c r="D16" s="85">
        <v>4</v>
      </c>
      <c r="E16" s="70">
        <f>SUM(E13:E15)</f>
        <v>1549.44</v>
      </c>
      <c r="F16" s="70">
        <f t="shared" ref="F16:H16" si="10">SUM(F13:F15)</f>
        <v>276.12</v>
      </c>
      <c r="G16" s="70">
        <f t="shared" si="10"/>
        <v>557.24</v>
      </c>
      <c r="H16" s="70">
        <f t="shared" si="10"/>
        <v>2382.8000000000002</v>
      </c>
    </row>
    <row r="17" spans="1:8" ht="15" thickBot="1" x14ac:dyDescent="0.35">
      <c r="A17" s="110" t="s">
        <v>31</v>
      </c>
      <c r="B17" s="17">
        <v>190647718</v>
      </c>
      <c r="C17" s="16" t="s">
        <v>32</v>
      </c>
      <c r="D17" s="84">
        <v>1</v>
      </c>
      <c r="E17" s="67">
        <f t="shared" ref="E17:E18" si="11">+$D$282*D17</f>
        <v>387.36</v>
      </c>
      <c r="F17" s="67">
        <f t="shared" ref="F17:F18" si="12">+$D$283*D17</f>
        <v>69.03</v>
      </c>
      <c r="G17" s="67">
        <f t="shared" ref="G17:G18" si="13">+$D$284*D17</f>
        <v>139.31</v>
      </c>
      <c r="H17" s="67">
        <f t="shared" ref="H17:H18" si="14">SUM(E17:G17)</f>
        <v>595.70000000000005</v>
      </c>
    </row>
    <row r="18" spans="1:8" ht="15" thickBot="1" x14ac:dyDescent="0.35">
      <c r="A18" s="112"/>
      <c r="B18" s="17">
        <v>190649911</v>
      </c>
      <c r="C18" s="16" t="s">
        <v>33</v>
      </c>
      <c r="D18" s="84">
        <v>3</v>
      </c>
      <c r="E18" s="67">
        <f t="shared" si="11"/>
        <v>1162.08</v>
      </c>
      <c r="F18" s="67">
        <f t="shared" si="12"/>
        <v>207.09</v>
      </c>
      <c r="G18" s="67">
        <f t="shared" si="13"/>
        <v>417.93</v>
      </c>
      <c r="H18" s="67">
        <f t="shared" si="14"/>
        <v>1787.1</v>
      </c>
    </row>
    <row r="19" spans="1:8" ht="15" thickBot="1" x14ac:dyDescent="0.35">
      <c r="A19" s="113" t="s">
        <v>34</v>
      </c>
      <c r="B19" s="114"/>
      <c r="C19" s="115"/>
      <c r="D19" s="85">
        <v>4</v>
      </c>
      <c r="E19" s="70">
        <f>SUM(E17:E18)</f>
        <v>1549.44</v>
      </c>
      <c r="F19" s="70">
        <f t="shared" ref="F19:H19" si="15">SUM(F17:F18)</f>
        <v>276.12</v>
      </c>
      <c r="G19" s="70">
        <f t="shared" si="15"/>
        <v>557.24</v>
      </c>
      <c r="H19" s="70">
        <f t="shared" si="15"/>
        <v>2382.8000000000002</v>
      </c>
    </row>
    <row r="20" spans="1:8" ht="15" thickBot="1" x14ac:dyDescent="0.35">
      <c r="A20" s="110" t="s">
        <v>35</v>
      </c>
      <c r="B20" s="17">
        <v>191847216</v>
      </c>
      <c r="C20" s="16" t="s">
        <v>36</v>
      </c>
      <c r="D20" s="84">
        <v>2</v>
      </c>
      <c r="E20" s="67">
        <f t="shared" ref="E20:E21" si="16">+$D$282*D20</f>
        <v>774.72</v>
      </c>
      <c r="F20" s="67">
        <f t="shared" ref="F20:F21" si="17">+$D$283*D20</f>
        <v>138.06</v>
      </c>
      <c r="G20" s="67">
        <f t="shared" ref="G20:G21" si="18">+$D$284*D20</f>
        <v>278.62</v>
      </c>
      <c r="H20" s="67">
        <f t="shared" ref="H20:H21" si="19">SUM(E20:G20)</f>
        <v>1191.4000000000001</v>
      </c>
    </row>
    <row r="21" spans="1:8" ht="15" thickBot="1" x14ac:dyDescent="0.35">
      <c r="A21" s="112"/>
      <c r="B21" s="17">
        <v>195472087</v>
      </c>
      <c r="C21" s="16" t="s">
        <v>37</v>
      </c>
      <c r="D21" s="84">
        <v>2</v>
      </c>
      <c r="E21" s="67">
        <f t="shared" si="16"/>
        <v>774.72</v>
      </c>
      <c r="F21" s="67">
        <f t="shared" si="17"/>
        <v>138.06</v>
      </c>
      <c r="G21" s="67">
        <f t="shared" si="18"/>
        <v>278.62</v>
      </c>
      <c r="H21" s="67">
        <f t="shared" si="19"/>
        <v>1191.4000000000001</v>
      </c>
    </row>
    <row r="22" spans="1:8" ht="15" thickBot="1" x14ac:dyDescent="0.35">
      <c r="A22" s="113" t="s">
        <v>38</v>
      </c>
      <c r="B22" s="114"/>
      <c r="C22" s="115"/>
      <c r="D22" s="85">
        <v>4</v>
      </c>
      <c r="E22" s="70">
        <f>SUM(E20:E21)</f>
        <v>1549.44</v>
      </c>
      <c r="F22" s="70">
        <f t="shared" ref="F22:H22" si="20">SUM(F20:F21)</f>
        <v>276.12</v>
      </c>
      <c r="G22" s="70">
        <f t="shared" si="20"/>
        <v>557.24</v>
      </c>
      <c r="H22" s="70">
        <f t="shared" si="20"/>
        <v>2382.8000000000002</v>
      </c>
    </row>
    <row r="23" spans="1:8" ht="15" thickBot="1" x14ac:dyDescent="0.35">
      <c r="A23" s="16" t="s">
        <v>39</v>
      </c>
      <c r="B23" s="17">
        <v>190302241</v>
      </c>
      <c r="C23" s="16" t="s">
        <v>40</v>
      </c>
      <c r="D23" s="84">
        <v>1</v>
      </c>
      <c r="E23" s="67">
        <f>+$D$282*D23</f>
        <v>387.36</v>
      </c>
      <c r="F23" s="67">
        <f>+$D$283*D23</f>
        <v>69.03</v>
      </c>
      <c r="G23" s="67">
        <f>+$D$284*D23</f>
        <v>139.31</v>
      </c>
      <c r="H23" s="67">
        <f>SUM(E23:G23)</f>
        <v>595.70000000000005</v>
      </c>
    </row>
    <row r="24" spans="1:8" ht="15" thickBot="1" x14ac:dyDescent="0.35">
      <c r="A24" s="113" t="s">
        <v>41</v>
      </c>
      <c r="B24" s="114"/>
      <c r="C24" s="115"/>
      <c r="D24" s="85">
        <v>1</v>
      </c>
      <c r="E24" s="70">
        <f>SUM(E23)</f>
        <v>387.36</v>
      </c>
      <c r="F24" s="70">
        <f t="shared" ref="F24:H24" si="21">SUM(F23)</f>
        <v>69.03</v>
      </c>
      <c r="G24" s="70">
        <f t="shared" si="21"/>
        <v>139.31</v>
      </c>
      <c r="H24" s="70">
        <f t="shared" si="21"/>
        <v>595.70000000000005</v>
      </c>
    </row>
    <row r="25" spans="1:8" ht="15" thickBot="1" x14ac:dyDescent="0.35">
      <c r="A25" s="16" t="s">
        <v>42</v>
      </c>
      <c r="B25" s="17">
        <v>190550151</v>
      </c>
      <c r="C25" s="16" t="s">
        <v>43</v>
      </c>
      <c r="D25" s="84">
        <v>4</v>
      </c>
      <c r="E25" s="67">
        <f>+$D$282*D25</f>
        <v>1549.44</v>
      </c>
      <c r="F25" s="67">
        <f>+$D$283*D25</f>
        <v>276.12</v>
      </c>
      <c r="G25" s="67">
        <f>+$D$284*D25</f>
        <v>557.24</v>
      </c>
      <c r="H25" s="67">
        <f>SUM(E25:G25)</f>
        <v>2382.8000000000002</v>
      </c>
    </row>
    <row r="26" spans="1:8" ht="15" thickBot="1" x14ac:dyDescent="0.35">
      <c r="A26" s="113" t="s">
        <v>44</v>
      </c>
      <c r="B26" s="114"/>
      <c r="C26" s="115"/>
      <c r="D26" s="85">
        <v>4</v>
      </c>
      <c r="E26" s="70">
        <f>SUM(E25)</f>
        <v>1549.44</v>
      </c>
      <c r="F26" s="70">
        <f t="shared" ref="F26:H26" si="22">SUM(F25)</f>
        <v>276.12</v>
      </c>
      <c r="G26" s="70">
        <f t="shared" si="22"/>
        <v>557.24</v>
      </c>
      <c r="H26" s="70">
        <f t="shared" si="22"/>
        <v>2382.8000000000002</v>
      </c>
    </row>
    <row r="27" spans="1:8" ht="15" thickBot="1" x14ac:dyDescent="0.35">
      <c r="A27" s="110" t="s">
        <v>45</v>
      </c>
      <c r="B27" s="17">
        <v>190916111</v>
      </c>
      <c r="C27" s="16" t="s">
        <v>46</v>
      </c>
      <c r="D27" s="84">
        <v>2</v>
      </c>
      <c r="E27" s="67">
        <f t="shared" ref="E27:E34" si="23">+$D$282*D27</f>
        <v>774.72</v>
      </c>
      <c r="F27" s="67">
        <f t="shared" ref="F27:F34" si="24">+$D$283*D27</f>
        <v>138.06</v>
      </c>
      <c r="G27" s="67">
        <f t="shared" ref="G27:G34" si="25">+$D$284*D27</f>
        <v>278.62</v>
      </c>
      <c r="H27" s="67">
        <f t="shared" ref="H27:H34" si="26">SUM(E27:G27)</f>
        <v>1191.4000000000001</v>
      </c>
    </row>
    <row r="28" spans="1:8" ht="15" thickBot="1" x14ac:dyDescent="0.35">
      <c r="A28" s="111"/>
      <c r="B28" s="17">
        <v>190916264</v>
      </c>
      <c r="C28" s="16" t="s">
        <v>47</v>
      </c>
      <c r="D28" s="84">
        <v>2</v>
      </c>
      <c r="E28" s="67">
        <f t="shared" si="23"/>
        <v>774.72</v>
      </c>
      <c r="F28" s="67">
        <f t="shared" si="24"/>
        <v>138.06</v>
      </c>
      <c r="G28" s="67">
        <f t="shared" si="25"/>
        <v>278.62</v>
      </c>
      <c r="H28" s="67">
        <f t="shared" si="26"/>
        <v>1191.4000000000001</v>
      </c>
    </row>
    <row r="29" spans="1:8" ht="15" thickBot="1" x14ac:dyDescent="0.35">
      <c r="A29" s="111"/>
      <c r="B29" s="17">
        <v>190917551</v>
      </c>
      <c r="C29" s="16" t="s">
        <v>48</v>
      </c>
      <c r="D29" s="84">
        <v>2</v>
      </c>
      <c r="E29" s="67">
        <f t="shared" si="23"/>
        <v>774.72</v>
      </c>
      <c r="F29" s="67">
        <f t="shared" si="24"/>
        <v>138.06</v>
      </c>
      <c r="G29" s="67">
        <f t="shared" si="25"/>
        <v>278.62</v>
      </c>
      <c r="H29" s="67">
        <f t="shared" si="26"/>
        <v>1191.4000000000001</v>
      </c>
    </row>
    <row r="30" spans="1:8" ht="15" thickBot="1" x14ac:dyDescent="0.35">
      <c r="A30" s="111"/>
      <c r="B30" s="17">
        <v>190919036</v>
      </c>
      <c r="C30" s="16" t="s">
        <v>49</v>
      </c>
      <c r="D30" s="84">
        <v>2</v>
      </c>
      <c r="E30" s="67">
        <f t="shared" si="23"/>
        <v>774.72</v>
      </c>
      <c r="F30" s="67">
        <f t="shared" si="24"/>
        <v>138.06</v>
      </c>
      <c r="G30" s="67">
        <f t="shared" si="25"/>
        <v>278.62</v>
      </c>
      <c r="H30" s="67">
        <f t="shared" si="26"/>
        <v>1191.4000000000001</v>
      </c>
    </row>
    <row r="31" spans="1:8" ht="15" thickBot="1" x14ac:dyDescent="0.35">
      <c r="A31" s="111"/>
      <c r="B31" s="17">
        <v>190919189</v>
      </c>
      <c r="C31" s="16" t="s">
        <v>50</v>
      </c>
      <c r="D31" s="84">
        <v>3</v>
      </c>
      <c r="E31" s="67">
        <f t="shared" si="23"/>
        <v>1162.08</v>
      </c>
      <c r="F31" s="67">
        <f t="shared" si="24"/>
        <v>207.09</v>
      </c>
      <c r="G31" s="67">
        <f t="shared" si="25"/>
        <v>417.93</v>
      </c>
      <c r="H31" s="67">
        <f t="shared" si="26"/>
        <v>1787.1</v>
      </c>
    </row>
    <row r="32" spans="1:8" ht="15" thickBot="1" x14ac:dyDescent="0.35">
      <c r="A32" s="111"/>
      <c r="B32" s="17">
        <v>190919221</v>
      </c>
      <c r="C32" s="16" t="s">
        <v>51</v>
      </c>
      <c r="D32" s="84">
        <v>5</v>
      </c>
      <c r="E32" s="67">
        <f t="shared" si="23"/>
        <v>1936.8000000000002</v>
      </c>
      <c r="F32" s="67">
        <f t="shared" si="24"/>
        <v>345.15</v>
      </c>
      <c r="G32" s="67">
        <f t="shared" si="25"/>
        <v>696.55</v>
      </c>
      <c r="H32" s="67">
        <f t="shared" si="26"/>
        <v>2978.5</v>
      </c>
    </row>
    <row r="33" spans="1:8" ht="15" thickBot="1" x14ac:dyDescent="0.35">
      <c r="A33" s="111"/>
      <c r="B33" s="17">
        <v>191873296</v>
      </c>
      <c r="C33" s="16" t="s">
        <v>52</v>
      </c>
      <c r="D33" s="84">
        <v>4</v>
      </c>
      <c r="E33" s="67">
        <f t="shared" si="23"/>
        <v>1549.44</v>
      </c>
      <c r="F33" s="67">
        <f t="shared" si="24"/>
        <v>276.12</v>
      </c>
      <c r="G33" s="67">
        <f t="shared" si="25"/>
        <v>557.24</v>
      </c>
      <c r="H33" s="67">
        <f t="shared" si="26"/>
        <v>2382.8000000000002</v>
      </c>
    </row>
    <row r="34" spans="1:8" ht="15" thickBot="1" x14ac:dyDescent="0.35">
      <c r="A34" s="112"/>
      <c r="B34" s="17">
        <v>290918120</v>
      </c>
      <c r="C34" s="16" t="s">
        <v>53</v>
      </c>
      <c r="D34" s="84">
        <v>4</v>
      </c>
      <c r="E34" s="67">
        <f t="shared" si="23"/>
        <v>1549.44</v>
      </c>
      <c r="F34" s="67">
        <f t="shared" si="24"/>
        <v>276.12</v>
      </c>
      <c r="G34" s="67">
        <f t="shared" si="25"/>
        <v>557.24</v>
      </c>
      <c r="H34" s="67">
        <f t="shared" si="26"/>
        <v>2382.8000000000002</v>
      </c>
    </row>
    <row r="35" spans="1:8" ht="15" thickBot="1" x14ac:dyDescent="0.35">
      <c r="A35" s="113" t="s">
        <v>54</v>
      </c>
      <c r="B35" s="114"/>
      <c r="C35" s="115"/>
      <c r="D35" s="85">
        <v>24</v>
      </c>
      <c r="E35" s="70">
        <f>SUM(E27:E34)</f>
        <v>9296.6400000000012</v>
      </c>
      <c r="F35" s="70">
        <f t="shared" ref="F35:H35" si="27">SUM(F27:F34)</f>
        <v>1656.7199999999998</v>
      </c>
      <c r="G35" s="70">
        <f t="shared" si="27"/>
        <v>3343.4399999999996</v>
      </c>
      <c r="H35" s="70">
        <f t="shared" si="27"/>
        <v>14296.8</v>
      </c>
    </row>
    <row r="36" spans="1:8" ht="15" thickBot="1" x14ac:dyDescent="0.35">
      <c r="A36" s="110" t="s">
        <v>55</v>
      </c>
      <c r="B36" s="17">
        <v>190387416</v>
      </c>
      <c r="C36" s="16" t="s">
        <v>56</v>
      </c>
      <c r="D36" s="84">
        <v>5</v>
      </c>
      <c r="E36" s="67">
        <f t="shared" ref="E36:E38" si="28">+$D$282*D36</f>
        <v>1936.8000000000002</v>
      </c>
      <c r="F36" s="67">
        <f t="shared" ref="F36:F38" si="29">+$D$283*D36</f>
        <v>345.15</v>
      </c>
      <c r="G36" s="67">
        <f t="shared" ref="G36:G38" si="30">+$D$284*D36</f>
        <v>696.55</v>
      </c>
      <c r="H36" s="67">
        <f t="shared" ref="H36:H38" si="31">SUM(E36:G36)</f>
        <v>2978.5</v>
      </c>
    </row>
    <row r="37" spans="1:8" ht="15" thickBot="1" x14ac:dyDescent="0.35">
      <c r="A37" s="111"/>
      <c r="B37" s="17">
        <v>190397862</v>
      </c>
      <c r="C37" s="16" t="s">
        <v>57</v>
      </c>
      <c r="D37" s="84">
        <v>1</v>
      </c>
      <c r="E37" s="67">
        <f t="shared" si="28"/>
        <v>387.36</v>
      </c>
      <c r="F37" s="67">
        <f t="shared" si="29"/>
        <v>69.03</v>
      </c>
      <c r="G37" s="67">
        <f t="shared" si="30"/>
        <v>139.31</v>
      </c>
      <c r="H37" s="67">
        <f t="shared" si="31"/>
        <v>595.70000000000005</v>
      </c>
    </row>
    <row r="38" spans="1:8" ht="15" thickBot="1" x14ac:dyDescent="0.35">
      <c r="A38" s="112"/>
      <c r="B38" s="17">
        <v>190399347</v>
      </c>
      <c r="C38" s="16" t="s">
        <v>58</v>
      </c>
      <c r="D38" s="84">
        <v>2</v>
      </c>
      <c r="E38" s="67">
        <f t="shared" si="28"/>
        <v>774.72</v>
      </c>
      <c r="F38" s="67">
        <f t="shared" si="29"/>
        <v>138.06</v>
      </c>
      <c r="G38" s="67">
        <f t="shared" si="30"/>
        <v>278.62</v>
      </c>
      <c r="H38" s="67">
        <f t="shared" si="31"/>
        <v>1191.4000000000001</v>
      </c>
    </row>
    <row r="39" spans="1:8" ht="15" thickBot="1" x14ac:dyDescent="0.35">
      <c r="A39" s="113" t="s">
        <v>59</v>
      </c>
      <c r="B39" s="114"/>
      <c r="C39" s="115"/>
      <c r="D39" s="85">
        <v>8</v>
      </c>
      <c r="E39" s="70">
        <f>SUM(E36:E38)</f>
        <v>3098.88</v>
      </c>
      <c r="F39" s="70">
        <f t="shared" ref="F39:H39" si="32">SUM(F36:F38)</f>
        <v>552.24</v>
      </c>
      <c r="G39" s="70">
        <f t="shared" si="32"/>
        <v>1114.48</v>
      </c>
      <c r="H39" s="70">
        <f t="shared" si="32"/>
        <v>4765.6000000000004</v>
      </c>
    </row>
    <row r="40" spans="1:8" ht="15" thickBot="1" x14ac:dyDescent="0.35">
      <c r="A40" s="16" t="s">
        <v>60</v>
      </c>
      <c r="B40" s="17">
        <v>191638451</v>
      </c>
      <c r="C40" s="16" t="s">
        <v>61</v>
      </c>
      <c r="D40" s="84">
        <v>2</v>
      </c>
      <c r="E40" s="67">
        <f>+$D$282*D40</f>
        <v>774.72</v>
      </c>
      <c r="F40" s="67">
        <f>+$D$283*D40</f>
        <v>138.06</v>
      </c>
      <c r="G40" s="67">
        <f>+$D$284*D40</f>
        <v>278.62</v>
      </c>
      <c r="H40" s="67">
        <f>SUM(E40:G40)</f>
        <v>1191.4000000000001</v>
      </c>
    </row>
    <row r="41" spans="1:8" ht="15" thickBot="1" x14ac:dyDescent="0.35">
      <c r="A41" s="113" t="s">
        <v>62</v>
      </c>
      <c r="B41" s="114"/>
      <c r="C41" s="115"/>
      <c r="D41" s="85">
        <v>2</v>
      </c>
      <c r="E41" s="70">
        <f>SUM(E40)</f>
        <v>774.72</v>
      </c>
      <c r="F41" s="70">
        <f t="shared" ref="F41:H41" si="33">SUM(F40)</f>
        <v>138.06</v>
      </c>
      <c r="G41" s="70">
        <f t="shared" si="33"/>
        <v>278.62</v>
      </c>
      <c r="H41" s="70">
        <f t="shared" si="33"/>
        <v>1191.4000000000001</v>
      </c>
    </row>
    <row r="42" spans="1:8" ht="15" thickBot="1" x14ac:dyDescent="0.35">
      <c r="A42" s="110" t="s">
        <v>63</v>
      </c>
      <c r="B42" s="17">
        <v>191075177</v>
      </c>
      <c r="C42" s="16" t="s">
        <v>64</v>
      </c>
      <c r="D42" s="84">
        <v>1</v>
      </c>
      <c r="E42" s="67">
        <f t="shared" ref="E42:E56" si="34">+$D$282*D42</f>
        <v>387.36</v>
      </c>
      <c r="F42" s="67">
        <f t="shared" ref="F42:F56" si="35">+$D$283*D42</f>
        <v>69.03</v>
      </c>
      <c r="G42" s="67">
        <f t="shared" ref="G42:G56" si="36">+$D$284*D42</f>
        <v>139.31</v>
      </c>
      <c r="H42" s="67">
        <f t="shared" ref="H42:H56" si="37">SUM(E42:G42)</f>
        <v>595.70000000000005</v>
      </c>
    </row>
    <row r="43" spans="1:8" ht="15" thickBot="1" x14ac:dyDescent="0.35">
      <c r="A43" s="111"/>
      <c r="B43" s="17">
        <v>191075362</v>
      </c>
      <c r="C43" s="16" t="s">
        <v>65</v>
      </c>
      <c r="D43" s="84">
        <v>1</v>
      </c>
      <c r="E43" s="67">
        <f t="shared" si="34"/>
        <v>387.36</v>
      </c>
      <c r="F43" s="67">
        <f t="shared" si="35"/>
        <v>69.03</v>
      </c>
      <c r="G43" s="67">
        <f t="shared" si="36"/>
        <v>139.31</v>
      </c>
      <c r="H43" s="67">
        <f t="shared" si="37"/>
        <v>595.70000000000005</v>
      </c>
    </row>
    <row r="44" spans="1:8" ht="15" thickBot="1" x14ac:dyDescent="0.35">
      <c r="A44" s="111"/>
      <c r="B44" s="17">
        <v>191075743</v>
      </c>
      <c r="C44" s="16" t="s">
        <v>66</v>
      </c>
      <c r="D44" s="84">
        <v>4</v>
      </c>
      <c r="E44" s="67">
        <f t="shared" si="34"/>
        <v>1549.44</v>
      </c>
      <c r="F44" s="67">
        <f t="shared" si="35"/>
        <v>276.12</v>
      </c>
      <c r="G44" s="67">
        <f t="shared" si="36"/>
        <v>557.24</v>
      </c>
      <c r="H44" s="67">
        <f t="shared" si="37"/>
        <v>2382.8000000000002</v>
      </c>
    </row>
    <row r="45" spans="1:8" ht="15" thickBot="1" x14ac:dyDescent="0.35">
      <c r="A45" s="111"/>
      <c r="B45" s="17">
        <v>191092326</v>
      </c>
      <c r="C45" s="16" t="s">
        <v>67</v>
      </c>
      <c r="D45" s="84">
        <v>1</v>
      </c>
      <c r="E45" s="67">
        <f t="shared" si="34"/>
        <v>387.36</v>
      </c>
      <c r="F45" s="67">
        <f t="shared" si="35"/>
        <v>69.03</v>
      </c>
      <c r="G45" s="67">
        <f t="shared" si="36"/>
        <v>139.31</v>
      </c>
      <c r="H45" s="67">
        <f t="shared" si="37"/>
        <v>595.70000000000005</v>
      </c>
    </row>
    <row r="46" spans="1:8" ht="15" thickBot="1" x14ac:dyDescent="0.35">
      <c r="A46" s="111"/>
      <c r="B46" s="17">
        <v>191093951</v>
      </c>
      <c r="C46" s="16" t="s">
        <v>68</v>
      </c>
      <c r="D46" s="84">
        <v>3</v>
      </c>
      <c r="E46" s="67">
        <f t="shared" si="34"/>
        <v>1162.08</v>
      </c>
      <c r="F46" s="67">
        <f t="shared" si="35"/>
        <v>207.09</v>
      </c>
      <c r="G46" s="67">
        <f t="shared" si="36"/>
        <v>417.93</v>
      </c>
      <c r="H46" s="67">
        <f t="shared" si="37"/>
        <v>1787.1</v>
      </c>
    </row>
    <row r="47" spans="1:8" ht="15" thickBot="1" x14ac:dyDescent="0.35">
      <c r="A47" s="111"/>
      <c r="B47" s="17">
        <v>191095589</v>
      </c>
      <c r="C47" s="16" t="s">
        <v>69</v>
      </c>
      <c r="D47" s="84">
        <v>1</v>
      </c>
      <c r="E47" s="67">
        <f t="shared" si="34"/>
        <v>387.36</v>
      </c>
      <c r="F47" s="67">
        <f t="shared" si="35"/>
        <v>69.03</v>
      </c>
      <c r="G47" s="67">
        <f t="shared" si="36"/>
        <v>139.31</v>
      </c>
      <c r="H47" s="67">
        <f t="shared" si="37"/>
        <v>595.70000000000005</v>
      </c>
    </row>
    <row r="48" spans="1:8" ht="15" thickBot="1" x14ac:dyDescent="0.35">
      <c r="A48" s="111"/>
      <c r="B48" s="17">
        <v>191097063</v>
      </c>
      <c r="C48" s="16" t="s">
        <v>70</v>
      </c>
      <c r="D48" s="84">
        <v>2</v>
      </c>
      <c r="E48" s="67">
        <f t="shared" si="34"/>
        <v>774.72</v>
      </c>
      <c r="F48" s="67">
        <f t="shared" si="35"/>
        <v>138.06</v>
      </c>
      <c r="G48" s="67">
        <f t="shared" si="36"/>
        <v>278.62</v>
      </c>
      <c r="H48" s="67">
        <f t="shared" si="37"/>
        <v>1191.4000000000001</v>
      </c>
    </row>
    <row r="49" spans="1:8" ht="15" thickBot="1" x14ac:dyDescent="0.35">
      <c r="A49" s="111"/>
      <c r="B49" s="17">
        <v>191098546</v>
      </c>
      <c r="C49" s="16" t="s">
        <v>71</v>
      </c>
      <c r="D49" s="84">
        <v>5</v>
      </c>
      <c r="E49" s="67">
        <f t="shared" si="34"/>
        <v>1936.8000000000002</v>
      </c>
      <c r="F49" s="67">
        <f t="shared" si="35"/>
        <v>345.15</v>
      </c>
      <c r="G49" s="67">
        <f t="shared" si="36"/>
        <v>696.55</v>
      </c>
      <c r="H49" s="67">
        <f t="shared" si="37"/>
        <v>2978.5</v>
      </c>
    </row>
    <row r="50" spans="1:8" ht="15" thickBot="1" x14ac:dyDescent="0.35">
      <c r="A50" s="111"/>
      <c r="B50" s="17">
        <v>291074980</v>
      </c>
      <c r="C50" s="16" t="s">
        <v>72</v>
      </c>
      <c r="D50" s="84">
        <v>1</v>
      </c>
      <c r="E50" s="67">
        <f t="shared" si="34"/>
        <v>387.36</v>
      </c>
      <c r="F50" s="67">
        <f t="shared" si="35"/>
        <v>69.03</v>
      </c>
      <c r="G50" s="67">
        <f t="shared" si="36"/>
        <v>139.31</v>
      </c>
      <c r="H50" s="67">
        <f t="shared" si="37"/>
        <v>595.70000000000005</v>
      </c>
    </row>
    <row r="51" spans="1:8" ht="15" thickBot="1" x14ac:dyDescent="0.35">
      <c r="A51" s="111"/>
      <c r="B51" s="17">
        <v>291075210</v>
      </c>
      <c r="C51" s="16" t="s">
        <v>73</v>
      </c>
      <c r="D51" s="84">
        <v>5</v>
      </c>
      <c r="E51" s="67">
        <f t="shared" si="34"/>
        <v>1936.8000000000002</v>
      </c>
      <c r="F51" s="67">
        <f t="shared" si="35"/>
        <v>345.15</v>
      </c>
      <c r="G51" s="67">
        <f t="shared" si="36"/>
        <v>696.55</v>
      </c>
      <c r="H51" s="67">
        <f t="shared" si="37"/>
        <v>2978.5</v>
      </c>
    </row>
    <row r="52" spans="1:8" ht="15" thickBot="1" x14ac:dyDescent="0.35">
      <c r="A52" s="111"/>
      <c r="B52" s="17">
        <v>291090080</v>
      </c>
      <c r="C52" s="16" t="s">
        <v>74</v>
      </c>
      <c r="D52" s="84">
        <v>1</v>
      </c>
      <c r="E52" s="67">
        <f t="shared" si="34"/>
        <v>387.36</v>
      </c>
      <c r="F52" s="67">
        <f t="shared" si="35"/>
        <v>69.03</v>
      </c>
      <c r="G52" s="67">
        <f t="shared" si="36"/>
        <v>139.31</v>
      </c>
      <c r="H52" s="67">
        <f t="shared" si="37"/>
        <v>595.70000000000005</v>
      </c>
    </row>
    <row r="53" spans="1:8" ht="15" thickBot="1" x14ac:dyDescent="0.35">
      <c r="A53" s="111"/>
      <c r="B53" s="17">
        <v>291095960</v>
      </c>
      <c r="C53" s="16" t="s">
        <v>75</v>
      </c>
      <c r="D53" s="84">
        <v>2</v>
      </c>
      <c r="E53" s="67">
        <f t="shared" si="34"/>
        <v>774.72</v>
      </c>
      <c r="F53" s="67">
        <f t="shared" si="35"/>
        <v>138.06</v>
      </c>
      <c r="G53" s="67">
        <f t="shared" si="36"/>
        <v>278.62</v>
      </c>
      <c r="H53" s="67">
        <f t="shared" si="37"/>
        <v>1191.4000000000001</v>
      </c>
    </row>
    <row r="54" spans="1:8" ht="15" thickBot="1" x14ac:dyDescent="0.35">
      <c r="A54" s="111"/>
      <c r="B54" s="17">
        <v>291097630</v>
      </c>
      <c r="C54" s="16" t="s">
        <v>76</v>
      </c>
      <c r="D54" s="84">
        <v>2</v>
      </c>
      <c r="E54" s="67">
        <f t="shared" si="34"/>
        <v>774.72</v>
      </c>
      <c r="F54" s="67">
        <f t="shared" si="35"/>
        <v>138.06</v>
      </c>
      <c r="G54" s="67">
        <f t="shared" si="36"/>
        <v>278.62</v>
      </c>
      <c r="H54" s="67">
        <f t="shared" si="37"/>
        <v>1191.4000000000001</v>
      </c>
    </row>
    <row r="55" spans="1:8" ht="15" thickBot="1" x14ac:dyDescent="0.35">
      <c r="A55" s="111"/>
      <c r="B55" s="17">
        <v>291631130</v>
      </c>
      <c r="C55" s="16" t="s">
        <v>77</v>
      </c>
      <c r="D55" s="84">
        <v>3</v>
      </c>
      <c r="E55" s="67">
        <f t="shared" si="34"/>
        <v>1162.08</v>
      </c>
      <c r="F55" s="67">
        <f t="shared" si="35"/>
        <v>207.09</v>
      </c>
      <c r="G55" s="67">
        <f t="shared" si="36"/>
        <v>417.93</v>
      </c>
      <c r="H55" s="67">
        <f t="shared" si="37"/>
        <v>1787.1</v>
      </c>
    </row>
    <row r="56" spans="1:8" ht="15" thickBot="1" x14ac:dyDescent="0.35">
      <c r="A56" s="112"/>
      <c r="B56" s="17">
        <v>305236534</v>
      </c>
      <c r="C56" s="16" t="s">
        <v>78</v>
      </c>
      <c r="D56" s="84">
        <v>3</v>
      </c>
      <c r="E56" s="67">
        <f t="shared" si="34"/>
        <v>1162.08</v>
      </c>
      <c r="F56" s="67">
        <f t="shared" si="35"/>
        <v>207.09</v>
      </c>
      <c r="G56" s="67">
        <f t="shared" si="36"/>
        <v>417.93</v>
      </c>
      <c r="H56" s="67">
        <f t="shared" si="37"/>
        <v>1787.1</v>
      </c>
    </row>
    <row r="57" spans="1:8" ht="15" thickBot="1" x14ac:dyDescent="0.35">
      <c r="A57" s="113" t="s">
        <v>79</v>
      </c>
      <c r="B57" s="114"/>
      <c r="C57" s="115"/>
      <c r="D57" s="85">
        <v>35</v>
      </c>
      <c r="E57" s="70">
        <f>SUM(E42:E56)</f>
        <v>13557.599999999999</v>
      </c>
      <c r="F57" s="70">
        <f t="shared" ref="F57:H57" si="38">SUM(F42:F56)</f>
        <v>2416.0499999999997</v>
      </c>
      <c r="G57" s="70">
        <f t="shared" si="38"/>
        <v>4875.8499999999995</v>
      </c>
      <c r="H57" s="70">
        <f t="shared" si="38"/>
        <v>20849.5</v>
      </c>
    </row>
    <row r="58" spans="1:8" ht="15" thickBot="1" x14ac:dyDescent="0.35">
      <c r="A58" s="110" t="s">
        <v>80</v>
      </c>
      <c r="B58" s="17">
        <v>190398583</v>
      </c>
      <c r="C58" s="16" t="s">
        <v>81</v>
      </c>
      <c r="D58" s="84">
        <v>1</v>
      </c>
      <c r="E58" s="67">
        <f t="shared" ref="E58:E59" si="39">+$D$282*D58</f>
        <v>387.36</v>
      </c>
      <c r="F58" s="67">
        <f t="shared" ref="F58:F59" si="40">+$D$283*D58</f>
        <v>69.03</v>
      </c>
      <c r="G58" s="67">
        <f t="shared" ref="G58:G59" si="41">+$D$284*D58</f>
        <v>139.31</v>
      </c>
      <c r="H58" s="67">
        <f t="shared" ref="H58:H59" si="42">SUM(E58:G58)</f>
        <v>595.70000000000005</v>
      </c>
    </row>
    <row r="59" spans="1:8" ht="15" thickBot="1" x14ac:dyDescent="0.35">
      <c r="A59" s="112"/>
      <c r="B59" s="17">
        <v>190398964</v>
      </c>
      <c r="C59" s="16" t="s">
        <v>82</v>
      </c>
      <c r="D59" s="84">
        <v>2</v>
      </c>
      <c r="E59" s="67">
        <f t="shared" si="39"/>
        <v>774.72</v>
      </c>
      <c r="F59" s="67">
        <f t="shared" si="40"/>
        <v>138.06</v>
      </c>
      <c r="G59" s="67">
        <f t="shared" si="41"/>
        <v>278.62</v>
      </c>
      <c r="H59" s="67">
        <f t="shared" si="42"/>
        <v>1191.4000000000001</v>
      </c>
    </row>
    <row r="60" spans="1:8" ht="15" thickBot="1" x14ac:dyDescent="0.35">
      <c r="A60" s="113" t="s">
        <v>83</v>
      </c>
      <c r="B60" s="114"/>
      <c r="C60" s="115"/>
      <c r="D60" s="85">
        <v>3</v>
      </c>
      <c r="E60" s="70">
        <f>SUM(E58:E59)</f>
        <v>1162.08</v>
      </c>
      <c r="F60" s="70">
        <f t="shared" ref="F60:H60" si="43">SUM(F58:F59)</f>
        <v>207.09</v>
      </c>
      <c r="G60" s="70">
        <f t="shared" si="43"/>
        <v>417.93</v>
      </c>
      <c r="H60" s="70">
        <f t="shared" si="43"/>
        <v>1787.1000000000001</v>
      </c>
    </row>
    <row r="61" spans="1:8" ht="15" thickBot="1" x14ac:dyDescent="0.35">
      <c r="A61" s="110" t="s">
        <v>84</v>
      </c>
      <c r="B61" s="17">
        <v>191018151</v>
      </c>
      <c r="C61" s="16" t="s">
        <v>85</v>
      </c>
      <c r="D61" s="84">
        <v>2</v>
      </c>
      <c r="E61" s="67">
        <f t="shared" ref="E61:E64" si="44">+$D$282*D61</f>
        <v>774.72</v>
      </c>
      <c r="F61" s="67">
        <f t="shared" ref="F61:F64" si="45">+$D$283*D61</f>
        <v>138.06</v>
      </c>
      <c r="G61" s="67">
        <f t="shared" ref="G61:G64" si="46">+$D$284*D61</f>
        <v>278.62</v>
      </c>
      <c r="H61" s="67">
        <f t="shared" ref="H61:H64" si="47">SUM(E61:G61)</f>
        <v>1191.4000000000001</v>
      </c>
    </row>
    <row r="62" spans="1:8" ht="15" thickBot="1" x14ac:dyDescent="0.35">
      <c r="A62" s="111"/>
      <c r="B62" s="17">
        <v>191018532</v>
      </c>
      <c r="C62" s="16" t="s">
        <v>86</v>
      </c>
      <c r="D62" s="84">
        <v>3</v>
      </c>
      <c r="E62" s="67">
        <f t="shared" si="44"/>
        <v>1162.08</v>
      </c>
      <c r="F62" s="67">
        <f t="shared" si="45"/>
        <v>207.09</v>
      </c>
      <c r="G62" s="67">
        <f t="shared" si="46"/>
        <v>417.93</v>
      </c>
      <c r="H62" s="67">
        <f t="shared" si="47"/>
        <v>1787.1</v>
      </c>
    </row>
    <row r="63" spans="1:8" ht="15" thickBot="1" x14ac:dyDescent="0.35">
      <c r="A63" s="111"/>
      <c r="B63" s="17">
        <v>191018685</v>
      </c>
      <c r="C63" s="16" t="s">
        <v>87</v>
      </c>
      <c r="D63" s="84">
        <v>5</v>
      </c>
      <c r="E63" s="67">
        <f t="shared" si="44"/>
        <v>1936.8000000000002</v>
      </c>
      <c r="F63" s="67">
        <f t="shared" si="45"/>
        <v>345.15</v>
      </c>
      <c r="G63" s="67">
        <f t="shared" si="46"/>
        <v>696.55</v>
      </c>
      <c r="H63" s="67">
        <f t="shared" si="47"/>
        <v>2978.5</v>
      </c>
    </row>
    <row r="64" spans="1:8" ht="15" thickBot="1" x14ac:dyDescent="0.35">
      <c r="A64" s="112"/>
      <c r="B64" s="17">
        <v>291018490</v>
      </c>
      <c r="C64" s="16" t="s">
        <v>88</v>
      </c>
      <c r="D64" s="84">
        <v>2</v>
      </c>
      <c r="E64" s="67">
        <f t="shared" si="44"/>
        <v>774.72</v>
      </c>
      <c r="F64" s="67">
        <f t="shared" si="45"/>
        <v>138.06</v>
      </c>
      <c r="G64" s="67">
        <f t="shared" si="46"/>
        <v>278.62</v>
      </c>
      <c r="H64" s="67">
        <f t="shared" si="47"/>
        <v>1191.4000000000001</v>
      </c>
    </row>
    <row r="65" spans="1:8" ht="15" thickBot="1" x14ac:dyDescent="0.35">
      <c r="A65" s="113" t="s">
        <v>89</v>
      </c>
      <c r="B65" s="114"/>
      <c r="C65" s="115"/>
      <c r="D65" s="85">
        <v>12</v>
      </c>
      <c r="E65" s="70">
        <f>SUM(E61:E64)</f>
        <v>4648.3200000000006</v>
      </c>
      <c r="F65" s="70">
        <f t="shared" ref="F65:H65" si="48">SUM(F61:F64)</f>
        <v>828.3599999999999</v>
      </c>
      <c r="G65" s="70">
        <f t="shared" si="48"/>
        <v>1671.7199999999998</v>
      </c>
      <c r="H65" s="70">
        <f t="shared" si="48"/>
        <v>7148.4</v>
      </c>
    </row>
    <row r="66" spans="1:8" ht="15" thickBot="1" x14ac:dyDescent="0.35">
      <c r="A66" s="110" t="s">
        <v>90</v>
      </c>
      <c r="B66" s="17">
        <v>190091812</v>
      </c>
      <c r="C66" s="16" t="s">
        <v>91</v>
      </c>
      <c r="D66" s="84">
        <v>2</v>
      </c>
      <c r="E66" s="67">
        <f t="shared" ref="E66:E72" si="49">+$D$282*D66</f>
        <v>774.72</v>
      </c>
      <c r="F66" s="67">
        <f t="shared" ref="F66:F72" si="50">+$D$283*D66</f>
        <v>138.06</v>
      </c>
      <c r="G66" s="67">
        <f t="shared" ref="G66:G72" si="51">+$D$284*D66</f>
        <v>278.62</v>
      </c>
      <c r="H66" s="67">
        <f t="shared" ref="H66:H72" si="52">SUM(E66:G66)</f>
        <v>1191.4000000000001</v>
      </c>
    </row>
    <row r="67" spans="1:8" ht="15" thickBot="1" x14ac:dyDescent="0.35">
      <c r="A67" s="111"/>
      <c r="B67" s="17">
        <v>190092729</v>
      </c>
      <c r="C67" s="16" t="s">
        <v>92</v>
      </c>
      <c r="D67" s="84">
        <v>1</v>
      </c>
      <c r="E67" s="67">
        <f t="shared" si="49"/>
        <v>387.36</v>
      </c>
      <c r="F67" s="67">
        <f t="shared" si="50"/>
        <v>69.03</v>
      </c>
      <c r="G67" s="67">
        <f t="shared" si="51"/>
        <v>139.31</v>
      </c>
      <c r="H67" s="67">
        <f t="shared" si="52"/>
        <v>595.70000000000005</v>
      </c>
    </row>
    <row r="68" spans="1:8" ht="15" thickBot="1" x14ac:dyDescent="0.35">
      <c r="A68" s="111"/>
      <c r="B68" s="17">
        <v>190093592</v>
      </c>
      <c r="C68" s="16" t="s">
        <v>93</v>
      </c>
      <c r="D68" s="84">
        <v>1</v>
      </c>
      <c r="E68" s="67">
        <f t="shared" si="49"/>
        <v>387.36</v>
      </c>
      <c r="F68" s="67">
        <f t="shared" si="50"/>
        <v>69.03</v>
      </c>
      <c r="G68" s="67">
        <f t="shared" si="51"/>
        <v>139.31</v>
      </c>
      <c r="H68" s="67">
        <f t="shared" si="52"/>
        <v>595.70000000000005</v>
      </c>
    </row>
    <row r="69" spans="1:8" ht="15" thickBot="1" x14ac:dyDescent="0.35">
      <c r="A69" s="111"/>
      <c r="B69" s="17">
        <v>190093788</v>
      </c>
      <c r="C69" s="16" t="s">
        <v>94</v>
      </c>
      <c r="D69" s="84">
        <v>1</v>
      </c>
      <c r="E69" s="67">
        <f t="shared" si="49"/>
        <v>387.36</v>
      </c>
      <c r="F69" s="67">
        <f t="shared" si="50"/>
        <v>69.03</v>
      </c>
      <c r="G69" s="67">
        <f t="shared" si="51"/>
        <v>139.31</v>
      </c>
      <c r="H69" s="67">
        <f t="shared" si="52"/>
        <v>595.70000000000005</v>
      </c>
    </row>
    <row r="70" spans="1:8" ht="15" thickBot="1" x14ac:dyDescent="0.35">
      <c r="A70" s="111"/>
      <c r="B70" s="17">
        <v>190094160</v>
      </c>
      <c r="C70" s="16" t="s">
        <v>95</v>
      </c>
      <c r="D70" s="84">
        <v>1</v>
      </c>
      <c r="E70" s="67">
        <f t="shared" si="49"/>
        <v>387.36</v>
      </c>
      <c r="F70" s="67">
        <f t="shared" si="50"/>
        <v>69.03</v>
      </c>
      <c r="G70" s="67">
        <f t="shared" si="51"/>
        <v>139.31</v>
      </c>
      <c r="H70" s="67">
        <f t="shared" si="52"/>
        <v>595.70000000000005</v>
      </c>
    </row>
    <row r="71" spans="1:8" ht="15" thickBot="1" x14ac:dyDescent="0.35">
      <c r="A71" s="111"/>
      <c r="B71" s="17">
        <v>190113212</v>
      </c>
      <c r="C71" s="16" t="s">
        <v>96</v>
      </c>
      <c r="D71" s="84">
        <v>4</v>
      </c>
      <c r="E71" s="67">
        <f t="shared" si="49"/>
        <v>1549.44</v>
      </c>
      <c r="F71" s="67">
        <f t="shared" si="50"/>
        <v>276.12</v>
      </c>
      <c r="G71" s="67">
        <f t="shared" si="51"/>
        <v>557.24</v>
      </c>
      <c r="H71" s="67">
        <f t="shared" si="52"/>
        <v>2382.8000000000002</v>
      </c>
    </row>
    <row r="72" spans="1:8" ht="15" thickBot="1" x14ac:dyDescent="0.35">
      <c r="A72" s="112"/>
      <c r="B72" s="17">
        <v>190113365</v>
      </c>
      <c r="C72" s="16" t="s">
        <v>97</v>
      </c>
      <c r="D72" s="84">
        <v>17</v>
      </c>
      <c r="E72" s="67">
        <f t="shared" si="49"/>
        <v>6585.12</v>
      </c>
      <c r="F72" s="67">
        <f t="shared" si="50"/>
        <v>1173.51</v>
      </c>
      <c r="G72" s="67">
        <f t="shared" si="51"/>
        <v>2368.27</v>
      </c>
      <c r="H72" s="67">
        <f t="shared" si="52"/>
        <v>10126.9</v>
      </c>
    </row>
    <row r="73" spans="1:8" ht="15" thickBot="1" x14ac:dyDescent="0.35">
      <c r="A73" s="113" t="s">
        <v>98</v>
      </c>
      <c r="B73" s="114"/>
      <c r="C73" s="115"/>
      <c r="D73" s="85">
        <v>27</v>
      </c>
      <c r="E73" s="70">
        <f>SUM(E66:E72)</f>
        <v>10458.720000000001</v>
      </c>
      <c r="F73" s="70">
        <f t="shared" ref="F73:H73" si="53">SUM(F66:F72)</f>
        <v>1863.81</v>
      </c>
      <c r="G73" s="70">
        <f t="shared" si="53"/>
        <v>3761.37</v>
      </c>
      <c r="H73" s="70">
        <f t="shared" si="53"/>
        <v>16083.9</v>
      </c>
    </row>
    <row r="74" spans="1:8" ht="15" thickBot="1" x14ac:dyDescent="0.35">
      <c r="A74" s="110" t="s">
        <v>99</v>
      </c>
      <c r="B74" s="17">
        <v>190425735</v>
      </c>
      <c r="C74" s="16" t="s">
        <v>412</v>
      </c>
      <c r="D74" s="84">
        <v>1</v>
      </c>
      <c r="E74" s="67">
        <f t="shared" ref="E74:E88" si="54">+$D$282*D74</f>
        <v>387.36</v>
      </c>
      <c r="F74" s="67">
        <f t="shared" ref="F74:F88" si="55">+$D$283*D74</f>
        <v>69.03</v>
      </c>
      <c r="G74" s="67">
        <f t="shared" ref="G74:G88" si="56">+$D$284*D74</f>
        <v>139.31</v>
      </c>
      <c r="H74" s="67">
        <f t="shared" ref="H74:H88" si="57">SUM(E74:G74)</f>
        <v>595.70000000000005</v>
      </c>
    </row>
    <row r="75" spans="1:8" ht="15" thickBot="1" x14ac:dyDescent="0.35">
      <c r="A75" s="111"/>
      <c r="B75" s="17">
        <v>190428083</v>
      </c>
      <c r="C75" s="16" t="s">
        <v>100</v>
      </c>
      <c r="D75" s="84">
        <v>1</v>
      </c>
      <c r="E75" s="67">
        <f t="shared" si="54"/>
        <v>387.36</v>
      </c>
      <c r="F75" s="67">
        <f t="shared" si="55"/>
        <v>69.03</v>
      </c>
      <c r="G75" s="67">
        <f t="shared" si="56"/>
        <v>139.31</v>
      </c>
      <c r="H75" s="67">
        <f t="shared" si="57"/>
        <v>595.70000000000005</v>
      </c>
    </row>
    <row r="76" spans="1:8" ht="15" thickBot="1" x14ac:dyDescent="0.35">
      <c r="A76" s="111"/>
      <c r="B76" s="17">
        <v>190428845</v>
      </c>
      <c r="C76" s="16" t="s">
        <v>413</v>
      </c>
      <c r="D76" s="84">
        <v>1</v>
      </c>
      <c r="E76" s="67">
        <f t="shared" si="54"/>
        <v>387.36</v>
      </c>
      <c r="F76" s="67">
        <f t="shared" si="55"/>
        <v>69.03</v>
      </c>
      <c r="G76" s="67">
        <f t="shared" si="56"/>
        <v>139.31</v>
      </c>
      <c r="H76" s="67">
        <f t="shared" si="57"/>
        <v>595.70000000000005</v>
      </c>
    </row>
    <row r="77" spans="1:8" ht="15" thickBot="1" x14ac:dyDescent="0.35">
      <c r="A77" s="111"/>
      <c r="B77" s="17">
        <v>190432886</v>
      </c>
      <c r="C77" s="16" t="s">
        <v>101</v>
      </c>
      <c r="D77" s="96">
        <f>2-1</f>
        <v>1</v>
      </c>
      <c r="E77" s="67">
        <f t="shared" si="54"/>
        <v>387.36</v>
      </c>
      <c r="F77" s="67">
        <f t="shared" si="55"/>
        <v>69.03</v>
      </c>
      <c r="G77" s="67">
        <f t="shared" si="56"/>
        <v>139.31</v>
      </c>
      <c r="H77" s="67">
        <f t="shared" si="57"/>
        <v>595.70000000000005</v>
      </c>
    </row>
    <row r="78" spans="1:8" ht="15" thickBot="1" x14ac:dyDescent="0.35">
      <c r="A78" s="111"/>
      <c r="B78" s="17">
        <v>190433792</v>
      </c>
      <c r="C78" s="16" t="s">
        <v>414</v>
      </c>
      <c r="D78" s="84">
        <v>2</v>
      </c>
      <c r="E78" s="67">
        <f t="shared" si="54"/>
        <v>774.72</v>
      </c>
      <c r="F78" s="67">
        <f t="shared" si="55"/>
        <v>138.06</v>
      </c>
      <c r="G78" s="67">
        <f t="shared" si="56"/>
        <v>278.62</v>
      </c>
      <c r="H78" s="67">
        <f t="shared" si="57"/>
        <v>1191.4000000000001</v>
      </c>
    </row>
    <row r="79" spans="1:8" ht="15" thickBot="1" x14ac:dyDescent="0.35">
      <c r="A79" s="111"/>
      <c r="B79" s="17">
        <v>190434360</v>
      </c>
      <c r="C79" s="16" t="s">
        <v>415</v>
      </c>
      <c r="D79" s="96">
        <f>1+1</f>
        <v>2</v>
      </c>
      <c r="E79" s="67">
        <f t="shared" si="54"/>
        <v>774.72</v>
      </c>
      <c r="F79" s="67">
        <f t="shared" si="55"/>
        <v>138.06</v>
      </c>
      <c r="G79" s="67">
        <f t="shared" si="56"/>
        <v>278.62</v>
      </c>
      <c r="H79" s="67">
        <f t="shared" si="57"/>
        <v>1191.4000000000001</v>
      </c>
    </row>
    <row r="80" spans="1:8" ht="15" thickBot="1" x14ac:dyDescent="0.35">
      <c r="A80" s="111"/>
      <c r="B80" s="17">
        <v>190434937</v>
      </c>
      <c r="C80" s="16" t="s">
        <v>102</v>
      </c>
      <c r="D80" s="84">
        <v>1</v>
      </c>
      <c r="E80" s="67">
        <f t="shared" si="54"/>
        <v>387.36</v>
      </c>
      <c r="F80" s="67">
        <f t="shared" si="55"/>
        <v>69.03</v>
      </c>
      <c r="G80" s="67">
        <f t="shared" si="56"/>
        <v>139.31</v>
      </c>
      <c r="H80" s="67">
        <f t="shared" si="57"/>
        <v>595.70000000000005</v>
      </c>
    </row>
    <row r="81" spans="1:8" ht="15" thickBot="1" x14ac:dyDescent="0.35">
      <c r="A81" s="111"/>
      <c r="B81" s="17">
        <v>190435081</v>
      </c>
      <c r="C81" s="16" t="s">
        <v>416</v>
      </c>
      <c r="D81" s="84">
        <v>4</v>
      </c>
      <c r="E81" s="67">
        <f t="shared" si="54"/>
        <v>1549.44</v>
      </c>
      <c r="F81" s="67">
        <f t="shared" si="55"/>
        <v>276.12</v>
      </c>
      <c r="G81" s="67">
        <f t="shared" si="56"/>
        <v>557.24</v>
      </c>
      <c r="H81" s="67">
        <f t="shared" si="57"/>
        <v>2382.8000000000002</v>
      </c>
    </row>
    <row r="82" spans="1:8" ht="15" thickBot="1" x14ac:dyDescent="0.35">
      <c r="A82" s="111"/>
      <c r="B82" s="17">
        <v>190436183</v>
      </c>
      <c r="C82" s="16" t="s">
        <v>103</v>
      </c>
      <c r="D82" s="84">
        <v>1</v>
      </c>
      <c r="E82" s="67">
        <f t="shared" si="54"/>
        <v>387.36</v>
      </c>
      <c r="F82" s="67">
        <f t="shared" si="55"/>
        <v>69.03</v>
      </c>
      <c r="G82" s="67">
        <f t="shared" si="56"/>
        <v>139.31</v>
      </c>
      <c r="H82" s="67">
        <f t="shared" si="57"/>
        <v>595.70000000000005</v>
      </c>
    </row>
    <row r="83" spans="1:8" ht="15" thickBot="1" x14ac:dyDescent="0.35">
      <c r="A83" s="111"/>
      <c r="B83" s="17">
        <v>190436379</v>
      </c>
      <c r="C83" s="16" t="s">
        <v>417</v>
      </c>
      <c r="D83" s="96">
        <f>1-1</f>
        <v>0</v>
      </c>
      <c r="E83" s="67">
        <f t="shared" si="54"/>
        <v>0</v>
      </c>
      <c r="F83" s="67">
        <f t="shared" si="55"/>
        <v>0</v>
      </c>
      <c r="G83" s="67">
        <f t="shared" si="56"/>
        <v>0</v>
      </c>
      <c r="H83" s="67">
        <f t="shared" si="57"/>
        <v>0</v>
      </c>
    </row>
    <row r="84" spans="1:8" ht="15" thickBot="1" x14ac:dyDescent="0.35">
      <c r="A84" s="111"/>
      <c r="B84" s="17">
        <v>190436411</v>
      </c>
      <c r="C84" s="16" t="s">
        <v>104</v>
      </c>
      <c r="D84" s="84">
        <v>3</v>
      </c>
      <c r="E84" s="67">
        <f t="shared" si="54"/>
        <v>1162.08</v>
      </c>
      <c r="F84" s="67">
        <f t="shared" si="55"/>
        <v>207.09</v>
      </c>
      <c r="G84" s="67">
        <f t="shared" si="56"/>
        <v>417.93</v>
      </c>
      <c r="H84" s="67">
        <f t="shared" si="57"/>
        <v>1787.1</v>
      </c>
    </row>
    <row r="85" spans="1:8" ht="15" thickBot="1" x14ac:dyDescent="0.35">
      <c r="A85" s="111"/>
      <c r="B85" s="17">
        <v>190437328</v>
      </c>
      <c r="C85" s="16" t="s">
        <v>421</v>
      </c>
      <c r="D85" s="84">
        <v>1</v>
      </c>
      <c r="E85" s="67">
        <f t="shared" si="54"/>
        <v>387.36</v>
      </c>
      <c r="F85" s="67">
        <f t="shared" si="55"/>
        <v>69.03</v>
      </c>
      <c r="G85" s="67">
        <f t="shared" si="56"/>
        <v>139.31</v>
      </c>
      <c r="H85" s="67">
        <f t="shared" si="57"/>
        <v>595.70000000000005</v>
      </c>
    </row>
    <row r="86" spans="1:8" ht="15" thickBot="1" x14ac:dyDescent="0.35">
      <c r="A86" s="111"/>
      <c r="B86" s="17">
        <v>290420760</v>
      </c>
      <c r="C86" s="16" t="s">
        <v>105</v>
      </c>
      <c r="D86" s="84">
        <v>2</v>
      </c>
      <c r="E86" s="67">
        <f t="shared" si="54"/>
        <v>774.72</v>
      </c>
      <c r="F86" s="67">
        <f t="shared" si="55"/>
        <v>138.06</v>
      </c>
      <c r="G86" s="67">
        <f t="shared" si="56"/>
        <v>278.62</v>
      </c>
      <c r="H86" s="67">
        <f t="shared" si="57"/>
        <v>1191.4000000000001</v>
      </c>
    </row>
    <row r="87" spans="1:8" ht="15" thickBot="1" x14ac:dyDescent="0.35">
      <c r="A87" s="111"/>
      <c r="B87" s="17">
        <v>300044804</v>
      </c>
      <c r="C87" s="16" t="s">
        <v>106</v>
      </c>
      <c r="D87" s="84">
        <v>1</v>
      </c>
      <c r="E87" s="67">
        <f t="shared" si="54"/>
        <v>387.36</v>
      </c>
      <c r="F87" s="67">
        <f t="shared" si="55"/>
        <v>69.03</v>
      </c>
      <c r="G87" s="67">
        <f t="shared" si="56"/>
        <v>139.31</v>
      </c>
      <c r="H87" s="67">
        <f t="shared" si="57"/>
        <v>595.70000000000005</v>
      </c>
    </row>
    <row r="88" spans="1:8" ht="15" thickBot="1" x14ac:dyDescent="0.35">
      <c r="A88" s="112"/>
      <c r="B88" s="17">
        <v>306136387</v>
      </c>
      <c r="C88" s="16" t="s">
        <v>418</v>
      </c>
      <c r="D88" s="84">
        <v>2</v>
      </c>
      <c r="E88" s="67">
        <f t="shared" si="54"/>
        <v>774.72</v>
      </c>
      <c r="F88" s="67">
        <f t="shared" si="55"/>
        <v>138.06</v>
      </c>
      <c r="G88" s="67">
        <f t="shared" si="56"/>
        <v>278.62</v>
      </c>
      <c r="H88" s="67">
        <f t="shared" si="57"/>
        <v>1191.4000000000001</v>
      </c>
    </row>
    <row r="89" spans="1:8" ht="15" thickBot="1" x14ac:dyDescent="0.35">
      <c r="A89" s="113" t="s">
        <v>107</v>
      </c>
      <c r="B89" s="114"/>
      <c r="C89" s="115"/>
      <c r="D89" s="85">
        <f>SUM(D74:D88)</f>
        <v>23</v>
      </c>
      <c r="E89" s="70">
        <f>SUM(E74:E88)</f>
        <v>8909.2799999999988</v>
      </c>
      <c r="F89" s="70">
        <f t="shared" ref="F89:G89" si="58">SUM(F74:F88)</f>
        <v>1587.6899999999998</v>
      </c>
      <c r="G89" s="70">
        <f t="shared" si="58"/>
        <v>3204.1299999999997</v>
      </c>
      <c r="H89" s="70">
        <f>SUM(H74:H88)</f>
        <v>13701.100000000002</v>
      </c>
    </row>
    <row r="90" spans="1:8" ht="15" thickBot="1" x14ac:dyDescent="0.35">
      <c r="A90" s="16" t="s">
        <v>108</v>
      </c>
      <c r="B90" s="17">
        <v>190041033</v>
      </c>
      <c r="C90" s="16" t="s">
        <v>109</v>
      </c>
      <c r="D90" s="84">
        <v>2</v>
      </c>
      <c r="E90" s="67">
        <f>+$D$282*D90</f>
        <v>774.72</v>
      </c>
      <c r="F90" s="67">
        <f>+$D$283*D90</f>
        <v>138.06</v>
      </c>
      <c r="G90" s="67">
        <f>+$D$284*D90</f>
        <v>278.62</v>
      </c>
      <c r="H90" s="67">
        <f>SUM(E90:G90)</f>
        <v>1191.4000000000001</v>
      </c>
    </row>
    <row r="91" spans="1:8" ht="15" thickBot="1" x14ac:dyDescent="0.35">
      <c r="A91" s="113" t="s">
        <v>110</v>
      </c>
      <c r="B91" s="114"/>
      <c r="C91" s="115"/>
      <c r="D91" s="85">
        <v>2</v>
      </c>
      <c r="E91" s="70">
        <f>SUM(E90)</f>
        <v>774.72</v>
      </c>
      <c r="F91" s="70">
        <f t="shared" ref="F91:H91" si="59">SUM(F90)</f>
        <v>138.06</v>
      </c>
      <c r="G91" s="70">
        <f t="shared" si="59"/>
        <v>278.62</v>
      </c>
      <c r="H91" s="70">
        <f t="shared" si="59"/>
        <v>1191.4000000000001</v>
      </c>
    </row>
    <row r="92" spans="1:8" ht="15" thickBot="1" x14ac:dyDescent="0.35">
      <c r="A92" s="110" t="s">
        <v>111</v>
      </c>
      <c r="B92" s="17">
        <v>190607232</v>
      </c>
      <c r="C92" s="16" t="s">
        <v>112</v>
      </c>
      <c r="D92" s="84">
        <v>1</v>
      </c>
      <c r="E92" s="67">
        <f t="shared" ref="E92:E95" si="60">+$D$282*D92</f>
        <v>387.36</v>
      </c>
      <c r="F92" s="67">
        <f t="shared" ref="F92:F95" si="61">+$D$283*D92</f>
        <v>69.03</v>
      </c>
      <c r="G92" s="67">
        <f t="shared" ref="G92:G95" si="62">+$D$284*D92</f>
        <v>139.31</v>
      </c>
      <c r="H92" s="67">
        <f t="shared" ref="H92:H95" si="63">SUM(E92:G92)</f>
        <v>595.70000000000005</v>
      </c>
    </row>
    <row r="93" spans="1:8" ht="15" thickBot="1" x14ac:dyDescent="0.35">
      <c r="A93" s="111"/>
      <c r="B93" s="17">
        <v>190608487</v>
      </c>
      <c r="C93" s="16" t="s">
        <v>113</v>
      </c>
      <c r="D93" s="84">
        <v>1</v>
      </c>
      <c r="E93" s="67">
        <f t="shared" si="60"/>
        <v>387.36</v>
      </c>
      <c r="F93" s="67">
        <f t="shared" si="61"/>
        <v>69.03</v>
      </c>
      <c r="G93" s="67">
        <f t="shared" si="62"/>
        <v>139.31</v>
      </c>
      <c r="H93" s="67">
        <f t="shared" si="63"/>
        <v>595.70000000000005</v>
      </c>
    </row>
    <row r="94" spans="1:8" ht="15" thickBot="1" x14ac:dyDescent="0.35">
      <c r="A94" s="111"/>
      <c r="B94" s="17">
        <v>190609240</v>
      </c>
      <c r="C94" s="16" t="s">
        <v>114</v>
      </c>
      <c r="D94" s="84">
        <v>1</v>
      </c>
      <c r="E94" s="67">
        <f t="shared" si="60"/>
        <v>387.36</v>
      </c>
      <c r="F94" s="67">
        <f t="shared" si="61"/>
        <v>69.03</v>
      </c>
      <c r="G94" s="67">
        <f t="shared" si="62"/>
        <v>139.31</v>
      </c>
      <c r="H94" s="67">
        <f t="shared" si="63"/>
        <v>595.70000000000005</v>
      </c>
    </row>
    <row r="95" spans="1:8" ht="15" thickBot="1" x14ac:dyDescent="0.35">
      <c r="A95" s="112"/>
      <c r="B95" s="17">
        <v>190609436</v>
      </c>
      <c r="C95" s="16" t="s">
        <v>115</v>
      </c>
      <c r="D95" s="84">
        <v>2</v>
      </c>
      <c r="E95" s="67">
        <f t="shared" si="60"/>
        <v>774.72</v>
      </c>
      <c r="F95" s="67">
        <f t="shared" si="61"/>
        <v>138.06</v>
      </c>
      <c r="G95" s="67">
        <f t="shared" si="62"/>
        <v>278.62</v>
      </c>
      <c r="H95" s="67">
        <f t="shared" si="63"/>
        <v>1191.4000000000001</v>
      </c>
    </row>
    <row r="96" spans="1:8" ht="15" thickBot="1" x14ac:dyDescent="0.35">
      <c r="A96" s="113" t="s">
        <v>116</v>
      </c>
      <c r="B96" s="114"/>
      <c r="C96" s="115"/>
      <c r="D96" s="85">
        <v>5</v>
      </c>
      <c r="E96" s="70">
        <f>SUM(E92:E95)</f>
        <v>1936.8</v>
      </c>
      <c r="F96" s="70">
        <f t="shared" ref="F96:H96" si="64">SUM(F92:F95)</f>
        <v>345.15</v>
      </c>
      <c r="G96" s="70">
        <f t="shared" si="64"/>
        <v>696.55</v>
      </c>
      <c r="H96" s="70">
        <f t="shared" si="64"/>
        <v>2978.5</v>
      </c>
    </row>
    <row r="97" spans="1:8" ht="15" thickBot="1" x14ac:dyDescent="0.35">
      <c r="A97" s="16" t="s">
        <v>117</v>
      </c>
      <c r="B97" s="17">
        <v>290379840</v>
      </c>
      <c r="C97" s="16" t="s">
        <v>118</v>
      </c>
      <c r="D97" s="84">
        <v>1</v>
      </c>
      <c r="E97" s="67">
        <f>+$D$282*D97</f>
        <v>387.36</v>
      </c>
      <c r="F97" s="67">
        <f>+$D$283*D97</f>
        <v>69.03</v>
      </c>
      <c r="G97" s="67">
        <f>+$D$284*D97</f>
        <v>139.31</v>
      </c>
      <c r="H97" s="67">
        <f>SUM(E97:G97)</f>
        <v>595.70000000000005</v>
      </c>
    </row>
    <row r="98" spans="1:8" ht="15" thickBot="1" x14ac:dyDescent="0.35">
      <c r="A98" s="113" t="s">
        <v>119</v>
      </c>
      <c r="B98" s="114"/>
      <c r="C98" s="115"/>
      <c r="D98" s="85">
        <v>1</v>
      </c>
      <c r="E98" s="70">
        <f>SUM(E97)</f>
        <v>387.36</v>
      </c>
      <c r="F98" s="70">
        <f t="shared" ref="F98:H98" si="65">SUM(F97)</f>
        <v>69.03</v>
      </c>
      <c r="G98" s="70">
        <f t="shared" si="65"/>
        <v>139.31</v>
      </c>
      <c r="H98" s="70">
        <f t="shared" si="65"/>
        <v>595.70000000000005</v>
      </c>
    </row>
    <row r="99" spans="1:8" ht="15" thickBot="1" x14ac:dyDescent="0.35">
      <c r="A99" s="16" t="s">
        <v>367</v>
      </c>
      <c r="B99" s="17">
        <v>190161755</v>
      </c>
      <c r="C99" s="16" t="s">
        <v>422</v>
      </c>
      <c r="D99" s="84">
        <v>1</v>
      </c>
      <c r="E99" s="67">
        <f>+$D$282*D99</f>
        <v>387.36</v>
      </c>
      <c r="F99" s="67">
        <f>+$D$283*D99</f>
        <v>69.03</v>
      </c>
      <c r="G99" s="67">
        <f>+$D$284*D99</f>
        <v>139.31</v>
      </c>
      <c r="H99" s="67">
        <f>SUM(E99:G99)</f>
        <v>595.70000000000005</v>
      </c>
    </row>
    <row r="100" spans="1:8" ht="15" thickBot="1" x14ac:dyDescent="0.35">
      <c r="A100" s="113" t="s">
        <v>423</v>
      </c>
      <c r="B100" s="114"/>
      <c r="C100" s="115"/>
      <c r="D100" s="85">
        <v>1</v>
      </c>
      <c r="E100" s="70">
        <f>SUM(E99)</f>
        <v>387.36</v>
      </c>
      <c r="F100" s="70">
        <f t="shared" ref="F100:H100" si="66">SUM(F99)</f>
        <v>69.03</v>
      </c>
      <c r="G100" s="70">
        <f t="shared" si="66"/>
        <v>139.31</v>
      </c>
      <c r="H100" s="70">
        <f t="shared" si="66"/>
        <v>595.70000000000005</v>
      </c>
    </row>
    <row r="101" spans="1:8" ht="15" thickBot="1" x14ac:dyDescent="0.35">
      <c r="A101" s="110" t="s">
        <v>120</v>
      </c>
      <c r="B101" s="17">
        <v>191231719</v>
      </c>
      <c r="C101" s="16" t="s">
        <v>121</v>
      </c>
      <c r="D101" s="84">
        <v>1</v>
      </c>
      <c r="E101" s="67">
        <f t="shared" ref="E101:E102" si="67">+$D$282*D101</f>
        <v>387.36</v>
      </c>
      <c r="F101" s="67">
        <f t="shared" ref="F101:F102" si="68">+$D$283*D101</f>
        <v>69.03</v>
      </c>
      <c r="G101" s="67">
        <f t="shared" ref="G101:G102" si="69">+$D$284*D101</f>
        <v>139.31</v>
      </c>
      <c r="H101" s="67">
        <f t="shared" ref="H101:H102" si="70">SUM(E101:G101)</f>
        <v>595.70000000000005</v>
      </c>
    </row>
    <row r="102" spans="1:8" ht="15" thickBot="1" x14ac:dyDescent="0.35">
      <c r="A102" s="112"/>
      <c r="B102" s="17">
        <v>191231861</v>
      </c>
      <c r="C102" s="16" t="s">
        <v>122</v>
      </c>
      <c r="D102" s="84">
        <v>1</v>
      </c>
      <c r="E102" s="67">
        <f t="shared" si="67"/>
        <v>387.36</v>
      </c>
      <c r="F102" s="67">
        <f t="shared" si="68"/>
        <v>69.03</v>
      </c>
      <c r="G102" s="67">
        <f t="shared" si="69"/>
        <v>139.31</v>
      </c>
      <c r="H102" s="67">
        <f t="shared" si="70"/>
        <v>595.70000000000005</v>
      </c>
    </row>
    <row r="103" spans="1:8" ht="15" thickBot="1" x14ac:dyDescent="0.35">
      <c r="A103" s="113" t="s">
        <v>123</v>
      </c>
      <c r="B103" s="114"/>
      <c r="C103" s="115"/>
      <c r="D103" s="85">
        <v>2</v>
      </c>
      <c r="E103" s="70">
        <f>SUM(E101:E102)</f>
        <v>774.72</v>
      </c>
      <c r="F103" s="70">
        <f t="shared" ref="F103:H103" si="71">SUM(F101:F102)</f>
        <v>138.06</v>
      </c>
      <c r="G103" s="70">
        <f t="shared" si="71"/>
        <v>278.62</v>
      </c>
      <c r="H103" s="70">
        <f t="shared" si="71"/>
        <v>1191.4000000000001</v>
      </c>
    </row>
    <row r="104" spans="1:8" ht="15" thickBot="1" x14ac:dyDescent="0.35">
      <c r="A104" s="110" t="s">
        <v>124</v>
      </c>
      <c r="B104" s="17">
        <v>190697888</v>
      </c>
      <c r="C104" s="16" t="s">
        <v>125</v>
      </c>
      <c r="D104" s="84">
        <v>3</v>
      </c>
      <c r="E104" s="67">
        <f t="shared" ref="E104:E105" si="72">+$D$282*D104</f>
        <v>1162.08</v>
      </c>
      <c r="F104" s="67">
        <f t="shared" ref="F104:F105" si="73">+$D$283*D104</f>
        <v>207.09</v>
      </c>
      <c r="G104" s="67">
        <f t="shared" ref="G104:G105" si="74">+$D$284*D104</f>
        <v>417.93</v>
      </c>
      <c r="H104" s="67">
        <f t="shared" ref="H104:H105" si="75">SUM(E104:G104)</f>
        <v>1787.1</v>
      </c>
    </row>
    <row r="105" spans="1:8" ht="15" thickBot="1" x14ac:dyDescent="0.35">
      <c r="A105" s="112"/>
      <c r="B105" s="17">
        <v>290687770</v>
      </c>
      <c r="C105" s="16" t="s">
        <v>126</v>
      </c>
      <c r="D105" s="84">
        <v>10</v>
      </c>
      <c r="E105" s="67">
        <f t="shared" si="72"/>
        <v>3873.6000000000004</v>
      </c>
      <c r="F105" s="67">
        <f t="shared" si="73"/>
        <v>690.3</v>
      </c>
      <c r="G105" s="67">
        <f t="shared" si="74"/>
        <v>1393.1</v>
      </c>
      <c r="H105" s="67">
        <f t="shared" si="75"/>
        <v>5957</v>
      </c>
    </row>
    <row r="106" spans="1:8" ht="15" thickBot="1" x14ac:dyDescent="0.35">
      <c r="A106" s="113" t="s">
        <v>127</v>
      </c>
      <c r="B106" s="114"/>
      <c r="C106" s="115"/>
      <c r="D106" s="85">
        <v>13</v>
      </c>
      <c r="E106" s="70">
        <f>SUM(E104:E105)</f>
        <v>5035.68</v>
      </c>
      <c r="F106" s="70">
        <f t="shared" ref="F106:H106" si="76">SUM(F104:F105)</f>
        <v>897.39</v>
      </c>
      <c r="G106" s="70">
        <f t="shared" si="76"/>
        <v>1811.03</v>
      </c>
      <c r="H106" s="70">
        <f t="shared" si="76"/>
        <v>7744.1</v>
      </c>
    </row>
    <row r="107" spans="1:8" ht="15" thickBot="1" x14ac:dyDescent="0.35">
      <c r="A107" s="16" t="s">
        <v>128</v>
      </c>
      <c r="B107" s="17">
        <v>190273996</v>
      </c>
      <c r="C107" s="16" t="s">
        <v>129</v>
      </c>
      <c r="D107" s="84">
        <v>1</v>
      </c>
      <c r="E107" s="67">
        <f>+$D$282*D107</f>
        <v>387.36</v>
      </c>
      <c r="F107" s="67">
        <f>+$D$283*D107</f>
        <v>69.03</v>
      </c>
      <c r="G107" s="67">
        <f>+$D$284*D107</f>
        <v>139.31</v>
      </c>
      <c r="H107" s="67">
        <f>SUM(E107:G107)</f>
        <v>595.70000000000005</v>
      </c>
    </row>
    <row r="108" spans="1:8" ht="15" thickBot="1" x14ac:dyDescent="0.35">
      <c r="A108" s="113" t="s">
        <v>130</v>
      </c>
      <c r="B108" s="114"/>
      <c r="C108" s="115"/>
      <c r="D108" s="85">
        <v>1</v>
      </c>
      <c r="E108" s="70">
        <f>SUM(E107)</f>
        <v>387.36</v>
      </c>
      <c r="F108" s="70">
        <f t="shared" ref="F108:H108" si="77">SUM(F107)</f>
        <v>69.03</v>
      </c>
      <c r="G108" s="70">
        <f t="shared" si="77"/>
        <v>139.31</v>
      </c>
      <c r="H108" s="70">
        <f t="shared" si="77"/>
        <v>595.70000000000005</v>
      </c>
    </row>
    <row r="109" spans="1:8" ht="15" thickBot="1" x14ac:dyDescent="0.35">
      <c r="A109" s="110" t="s">
        <v>131</v>
      </c>
      <c r="B109" s="17">
        <v>190375061</v>
      </c>
      <c r="C109" s="16" t="s">
        <v>132</v>
      </c>
      <c r="D109" s="84">
        <v>2</v>
      </c>
      <c r="E109" s="67">
        <f t="shared" ref="E109:E118" si="78">+$D$282*D109</f>
        <v>774.72</v>
      </c>
      <c r="F109" s="67">
        <f t="shared" ref="F109:F118" si="79">+$D$283*D109</f>
        <v>138.06</v>
      </c>
      <c r="G109" s="67">
        <f t="shared" ref="G109:G118" si="80">+$D$284*D109</f>
        <v>278.62</v>
      </c>
      <c r="H109" s="67">
        <f t="shared" ref="H109:H118" si="81">SUM(E109:G109)</f>
        <v>1191.4000000000001</v>
      </c>
    </row>
    <row r="110" spans="1:8" ht="15" thickBot="1" x14ac:dyDescent="0.35">
      <c r="A110" s="111"/>
      <c r="B110" s="17">
        <v>190375595</v>
      </c>
      <c r="C110" s="16" t="s">
        <v>133</v>
      </c>
      <c r="D110" s="84">
        <v>3</v>
      </c>
      <c r="E110" s="67">
        <f t="shared" si="78"/>
        <v>1162.08</v>
      </c>
      <c r="F110" s="67">
        <f t="shared" si="79"/>
        <v>207.09</v>
      </c>
      <c r="G110" s="67">
        <f t="shared" si="80"/>
        <v>417.93</v>
      </c>
      <c r="H110" s="67">
        <f t="shared" si="81"/>
        <v>1787.1</v>
      </c>
    </row>
    <row r="111" spans="1:8" ht="15" thickBot="1" x14ac:dyDescent="0.35">
      <c r="A111" s="111"/>
      <c r="B111" s="17">
        <v>190377799</v>
      </c>
      <c r="C111" s="16" t="s">
        <v>134</v>
      </c>
      <c r="D111" s="84">
        <v>4</v>
      </c>
      <c r="E111" s="67">
        <f t="shared" si="78"/>
        <v>1549.44</v>
      </c>
      <c r="F111" s="67">
        <f t="shared" si="79"/>
        <v>276.12</v>
      </c>
      <c r="G111" s="67">
        <f t="shared" si="80"/>
        <v>557.24</v>
      </c>
      <c r="H111" s="67">
        <f t="shared" si="81"/>
        <v>2382.8000000000002</v>
      </c>
    </row>
    <row r="112" spans="1:8" ht="15" thickBot="1" x14ac:dyDescent="0.35">
      <c r="A112" s="111"/>
      <c r="B112" s="17">
        <v>190413238</v>
      </c>
      <c r="C112" s="16" t="s">
        <v>135</v>
      </c>
      <c r="D112" s="84">
        <v>1</v>
      </c>
      <c r="E112" s="67">
        <f t="shared" si="78"/>
        <v>387.36</v>
      </c>
      <c r="F112" s="67">
        <f t="shared" si="79"/>
        <v>69.03</v>
      </c>
      <c r="G112" s="67">
        <f t="shared" si="80"/>
        <v>139.31</v>
      </c>
      <c r="H112" s="67">
        <f t="shared" si="81"/>
        <v>595.70000000000005</v>
      </c>
    </row>
    <row r="113" spans="1:8" ht="15" thickBot="1" x14ac:dyDescent="0.35">
      <c r="A113" s="111"/>
      <c r="B113" s="17">
        <v>190413761</v>
      </c>
      <c r="C113" s="16" t="s">
        <v>136</v>
      </c>
      <c r="D113" s="84">
        <v>1</v>
      </c>
      <c r="E113" s="67">
        <f t="shared" si="78"/>
        <v>387.36</v>
      </c>
      <c r="F113" s="67">
        <f t="shared" si="79"/>
        <v>69.03</v>
      </c>
      <c r="G113" s="67">
        <f t="shared" si="80"/>
        <v>139.31</v>
      </c>
      <c r="H113" s="67">
        <f t="shared" si="81"/>
        <v>595.70000000000005</v>
      </c>
    </row>
    <row r="114" spans="1:8" ht="15" thickBot="1" x14ac:dyDescent="0.35">
      <c r="A114" s="111"/>
      <c r="B114" s="17">
        <v>190416490</v>
      </c>
      <c r="C114" s="16" t="s">
        <v>137</v>
      </c>
      <c r="D114" s="84">
        <v>1</v>
      </c>
      <c r="E114" s="67">
        <f t="shared" si="78"/>
        <v>387.36</v>
      </c>
      <c r="F114" s="67">
        <f t="shared" si="79"/>
        <v>69.03</v>
      </c>
      <c r="G114" s="67">
        <f t="shared" si="80"/>
        <v>139.31</v>
      </c>
      <c r="H114" s="67">
        <f t="shared" si="81"/>
        <v>595.70000000000005</v>
      </c>
    </row>
    <row r="115" spans="1:8" ht="15" thickBot="1" x14ac:dyDescent="0.35">
      <c r="A115" s="111"/>
      <c r="B115" s="17">
        <v>190416871</v>
      </c>
      <c r="C115" s="16" t="s">
        <v>138</v>
      </c>
      <c r="D115" s="84">
        <v>1</v>
      </c>
      <c r="E115" s="67">
        <f t="shared" si="78"/>
        <v>387.36</v>
      </c>
      <c r="F115" s="67">
        <f t="shared" si="79"/>
        <v>69.03</v>
      </c>
      <c r="G115" s="67">
        <f t="shared" si="80"/>
        <v>139.31</v>
      </c>
      <c r="H115" s="67">
        <f t="shared" si="81"/>
        <v>595.70000000000005</v>
      </c>
    </row>
    <row r="116" spans="1:8" ht="15" thickBot="1" x14ac:dyDescent="0.35">
      <c r="A116" s="111"/>
      <c r="B116" s="17">
        <v>190418018</v>
      </c>
      <c r="C116" s="16" t="s">
        <v>139</v>
      </c>
      <c r="D116" s="84">
        <v>1</v>
      </c>
      <c r="E116" s="67">
        <f t="shared" si="78"/>
        <v>387.36</v>
      </c>
      <c r="F116" s="67">
        <f t="shared" si="79"/>
        <v>69.03</v>
      </c>
      <c r="G116" s="67">
        <f t="shared" si="80"/>
        <v>139.31</v>
      </c>
      <c r="H116" s="67">
        <f t="shared" si="81"/>
        <v>595.70000000000005</v>
      </c>
    </row>
    <row r="117" spans="1:8" ht="15" thickBot="1" x14ac:dyDescent="0.35">
      <c r="A117" s="111"/>
      <c r="B117" s="17">
        <v>190418356</v>
      </c>
      <c r="C117" s="16" t="s">
        <v>140</v>
      </c>
      <c r="D117" s="84">
        <v>2</v>
      </c>
      <c r="E117" s="67">
        <f t="shared" si="78"/>
        <v>774.72</v>
      </c>
      <c r="F117" s="67">
        <f t="shared" si="79"/>
        <v>138.06</v>
      </c>
      <c r="G117" s="67">
        <f t="shared" si="80"/>
        <v>278.62</v>
      </c>
      <c r="H117" s="67">
        <f t="shared" si="81"/>
        <v>1191.4000000000001</v>
      </c>
    </row>
    <row r="118" spans="1:8" ht="15" thickBot="1" x14ac:dyDescent="0.35">
      <c r="A118" s="112"/>
      <c r="B118" s="17">
        <v>290377070</v>
      </c>
      <c r="C118" s="16" t="s">
        <v>141</v>
      </c>
      <c r="D118" s="84">
        <v>1</v>
      </c>
      <c r="E118" s="67">
        <f t="shared" si="78"/>
        <v>387.36</v>
      </c>
      <c r="F118" s="67">
        <f t="shared" si="79"/>
        <v>69.03</v>
      </c>
      <c r="G118" s="67">
        <f t="shared" si="80"/>
        <v>139.31</v>
      </c>
      <c r="H118" s="67">
        <f t="shared" si="81"/>
        <v>595.70000000000005</v>
      </c>
    </row>
    <row r="119" spans="1:8" ht="15" thickBot="1" x14ac:dyDescent="0.35">
      <c r="A119" s="113" t="s">
        <v>142</v>
      </c>
      <c r="B119" s="114"/>
      <c r="C119" s="115"/>
      <c r="D119" s="85">
        <v>17</v>
      </c>
      <c r="E119" s="70">
        <f>SUM(E109:E118)</f>
        <v>6585.119999999999</v>
      </c>
      <c r="F119" s="70">
        <f t="shared" ref="F119:H119" si="82">SUM(F109:F118)</f>
        <v>1173.5099999999998</v>
      </c>
      <c r="G119" s="70">
        <f t="shared" si="82"/>
        <v>2368.2699999999995</v>
      </c>
      <c r="H119" s="70">
        <f t="shared" si="82"/>
        <v>10126.9</v>
      </c>
    </row>
    <row r="120" spans="1:8" ht="15" thickBot="1" x14ac:dyDescent="0.35">
      <c r="A120" s="110" t="s">
        <v>143</v>
      </c>
      <c r="B120" s="17">
        <v>190389043</v>
      </c>
      <c r="C120" s="16" t="s">
        <v>144</v>
      </c>
      <c r="D120" s="84">
        <v>1</v>
      </c>
      <c r="E120" s="67">
        <f t="shared" ref="E120:E125" si="83">+$D$282*D120</f>
        <v>387.36</v>
      </c>
      <c r="F120" s="67">
        <f t="shared" ref="F120:F125" si="84">+$D$283*D120</f>
        <v>69.03</v>
      </c>
      <c r="G120" s="67">
        <f t="shared" ref="G120:G125" si="85">+$D$284*D120</f>
        <v>139.31</v>
      </c>
      <c r="H120" s="67">
        <f t="shared" ref="H120:H125" si="86">SUM(E120:G120)</f>
        <v>595.70000000000005</v>
      </c>
    </row>
    <row r="121" spans="1:8" ht="15" thickBot="1" x14ac:dyDescent="0.35">
      <c r="A121" s="111"/>
      <c r="B121" s="17">
        <v>190389381</v>
      </c>
      <c r="C121" s="16" t="s">
        <v>145</v>
      </c>
      <c r="D121" s="84">
        <v>7</v>
      </c>
      <c r="E121" s="67">
        <f t="shared" si="83"/>
        <v>2711.52</v>
      </c>
      <c r="F121" s="67">
        <f t="shared" si="84"/>
        <v>483.21000000000004</v>
      </c>
      <c r="G121" s="67">
        <f t="shared" si="85"/>
        <v>975.17000000000007</v>
      </c>
      <c r="H121" s="67">
        <f t="shared" si="86"/>
        <v>4169.8999999999996</v>
      </c>
    </row>
    <row r="122" spans="1:8" ht="15" thickBot="1" x14ac:dyDescent="0.35">
      <c r="A122" s="111"/>
      <c r="B122" s="17">
        <v>190390355</v>
      </c>
      <c r="C122" s="16" t="s">
        <v>146</v>
      </c>
      <c r="D122" s="84">
        <v>7</v>
      </c>
      <c r="E122" s="67">
        <f t="shared" si="83"/>
        <v>2711.52</v>
      </c>
      <c r="F122" s="67">
        <f t="shared" si="84"/>
        <v>483.21000000000004</v>
      </c>
      <c r="G122" s="67">
        <f t="shared" si="85"/>
        <v>975.17000000000007</v>
      </c>
      <c r="H122" s="67">
        <f t="shared" si="86"/>
        <v>4169.8999999999996</v>
      </c>
    </row>
    <row r="123" spans="1:8" ht="15" thickBot="1" x14ac:dyDescent="0.35">
      <c r="A123" s="111"/>
      <c r="B123" s="17">
        <v>190398245</v>
      </c>
      <c r="C123" s="16" t="s">
        <v>147</v>
      </c>
      <c r="D123" s="84">
        <v>3</v>
      </c>
      <c r="E123" s="67">
        <f t="shared" si="83"/>
        <v>1162.08</v>
      </c>
      <c r="F123" s="67">
        <f t="shared" si="84"/>
        <v>207.09</v>
      </c>
      <c r="G123" s="67">
        <f t="shared" si="85"/>
        <v>417.93</v>
      </c>
      <c r="H123" s="67">
        <f t="shared" si="86"/>
        <v>1787.1</v>
      </c>
    </row>
    <row r="124" spans="1:8" ht="15" thickBot="1" x14ac:dyDescent="0.35">
      <c r="A124" s="111"/>
      <c r="B124" s="17">
        <v>190398430</v>
      </c>
      <c r="C124" s="16" t="s">
        <v>148</v>
      </c>
      <c r="D124" s="84">
        <v>4</v>
      </c>
      <c r="E124" s="67">
        <f t="shared" si="83"/>
        <v>1549.44</v>
      </c>
      <c r="F124" s="67">
        <f t="shared" si="84"/>
        <v>276.12</v>
      </c>
      <c r="G124" s="67">
        <f t="shared" si="85"/>
        <v>557.24</v>
      </c>
      <c r="H124" s="67">
        <f t="shared" si="86"/>
        <v>2382.8000000000002</v>
      </c>
    </row>
    <row r="125" spans="1:8" ht="15" thickBot="1" x14ac:dyDescent="0.35">
      <c r="A125" s="112"/>
      <c r="B125" s="17">
        <v>190400881</v>
      </c>
      <c r="C125" s="16" t="s">
        <v>149</v>
      </c>
      <c r="D125" s="84">
        <v>1</v>
      </c>
      <c r="E125" s="67">
        <f t="shared" si="83"/>
        <v>387.36</v>
      </c>
      <c r="F125" s="67">
        <f t="shared" si="84"/>
        <v>69.03</v>
      </c>
      <c r="G125" s="67">
        <f t="shared" si="85"/>
        <v>139.31</v>
      </c>
      <c r="H125" s="67">
        <f t="shared" si="86"/>
        <v>595.70000000000005</v>
      </c>
    </row>
    <row r="126" spans="1:8" ht="15" thickBot="1" x14ac:dyDescent="0.35">
      <c r="A126" s="113" t="s">
        <v>150</v>
      </c>
      <c r="B126" s="114"/>
      <c r="C126" s="115"/>
      <c r="D126" s="85">
        <v>23</v>
      </c>
      <c r="E126" s="70">
        <f>SUM(E120:E125)</f>
        <v>8909.2800000000007</v>
      </c>
      <c r="F126" s="70">
        <f t="shared" ref="F126:H126" si="87">SUM(F120:F125)</f>
        <v>1587.6899999999998</v>
      </c>
      <c r="G126" s="70">
        <f t="shared" si="87"/>
        <v>3204.1299999999997</v>
      </c>
      <c r="H126" s="70">
        <f t="shared" si="87"/>
        <v>13701.100000000002</v>
      </c>
    </row>
    <row r="127" spans="1:8" ht="15" thickBot="1" x14ac:dyDescent="0.35">
      <c r="A127" s="110" t="s">
        <v>151</v>
      </c>
      <c r="B127" s="17">
        <v>190615485</v>
      </c>
      <c r="C127" s="16" t="s">
        <v>152</v>
      </c>
      <c r="D127" s="84">
        <v>2</v>
      </c>
      <c r="E127" s="67">
        <f t="shared" ref="E127:E133" si="88">+$D$282*D127</f>
        <v>774.72</v>
      </c>
      <c r="F127" s="67">
        <f t="shared" ref="F127:F133" si="89">+$D$283*D127</f>
        <v>138.06</v>
      </c>
      <c r="G127" s="67">
        <f t="shared" ref="G127:G133" si="90">+$D$284*D127</f>
        <v>278.62</v>
      </c>
      <c r="H127" s="67">
        <f t="shared" ref="H127:H133" si="91">SUM(E127:G127)</f>
        <v>1191.4000000000001</v>
      </c>
    </row>
    <row r="128" spans="1:8" ht="15" thickBot="1" x14ac:dyDescent="0.35">
      <c r="A128" s="111"/>
      <c r="B128" s="17">
        <v>190615670</v>
      </c>
      <c r="C128" s="16" t="s">
        <v>153</v>
      </c>
      <c r="D128" s="84">
        <v>1</v>
      </c>
      <c r="E128" s="67">
        <f t="shared" si="88"/>
        <v>387.36</v>
      </c>
      <c r="F128" s="67">
        <f t="shared" si="89"/>
        <v>69.03</v>
      </c>
      <c r="G128" s="67">
        <f t="shared" si="90"/>
        <v>139.31</v>
      </c>
      <c r="H128" s="67">
        <f t="shared" si="91"/>
        <v>595.70000000000005</v>
      </c>
    </row>
    <row r="129" spans="1:8" ht="15" thickBot="1" x14ac:dyDescent="0.35">
      <c r="A129" s="111"/>
      <c r="B129" s="17">
        <v>190616053</v>
      </c>
      <c r="C129" s="16" t="s">
        <v>154</v>
      </c>
      <c r="D129" s="84">
        <v>3</v>
      </c>
      <c r="E129" s="67">
        <f t="shared" si="88"/>
        <v>1162.08</v>
      </c>
      <c r="F129" s="67">
        <f t="shared" si="89"/>
        <v>207.09</v>
      </c>
      <c r="G129" s="67">
        <f t="shared" si="90"/>
        <v>417.93</v>
      </c>
      <c r="H129" s="67">
        <f t="shared" si="91"/>
        <v>1787.1</v>
      </c>
    </row>
    <row r="130" spans="1:8" ht="15" thickBot="1" x14ac:dyDescent="0.35">
      <c r="A130" s="111"/>
      <c r="B130" s="17">
        <v>190617874</v>
      </c>
      <c r="C130" s="16" t="s">
        <v>155</v>
      </c>
      <c r="D130" s="84">
        <v>1</v>
      </c>
      <c r="E130" s="67">
        <f t="shared" si="88"/>
        <v>387.36</v>
      </c>
      <c r="F130" s="67">
        <f t="shared" si="89"/>
        <v>69.03</v>
      </c>
      <c r="G130" s="67">
        <f t="shared" si="90"/>
        <v>139.31</v>
      </c>
      <c r="H130" s="67">
        <f t="shared" si="91"/>
        <v>595.70000000000005</v>
      </c>
    </row>
    <row r="131" spans="1:8" ht="15" thickBot="1" x14ac:dyDescent="0.35">
      <c r="A131" s="111"/>
      <c r="B131" s="17">
        <v>190622864</v>
      </c>
      <c r="C131" s="16" t="s">
        <v>156</v>
      </c>
      <c r="D131" s="84">
        <v>3</v>
      </c>
      <c r="E131" s="67">
        <f t="shared" si="88"/>
        <v>1162.08</v>
      </c>
      <c r="F131" s="67">
        <f t="shared" si="89"/>
        <v>207.09</v>
      </c>
      <c r="G131" s="67">
        <f t="shared" si="90"/>
        <v>417.93</v>
      </c>
      <c r="H131" s="67">
        <f t="shared" si="91"/>
        <v>1787.1</v>
      </c>
    </row>
    <row r="132" spans="1:8" ht="15" thickBot="1" x14ac:dyDescent="0.35">
      <c r="A132" s="111"/>
      <c r="B132" s="17">
        <v>290614950</v>
      </c>
      <c r="C132" s="16" t="s">
        <v>157</v>
      </c>
      <c r="D132" s="84">
        <v>4</v>
      </c>
      <c r="E132" s="67">
        <f t="shared" si="88"/>
        <v>1549.44</v>
      </c>
      <c r="F132" s="67">
        <f t="shared" si="89"/>
        <v>276.12</v>
      </c>
      <c r="G132" s="67">
        <f t="shared" si="90"/>
        <v>557.24</v>
      </c>
      <c r="H132" s="67">
        <f t="shared" si="91"/>
        <v>2382.8000000000002</v>
      </c>
    </row>
    <row r="133" spans="1:8" ht="15" thickBot="1" x14ac:dyDescent="0.35">
      <c r="A133" s="112"/>
      <c r="B133" s="17">
        <v>290623390</v>
      </c>
      <c r="C133" s="16" t="s">
        <v>158</v>
      </c>
      <c r="D133" s="84">
        <v>9</v>
      </c>
      <c r="E133" s="67">
        <f t="shared" si="88"/>
        <v>3486.2400000000002</v>
      </c>
      <c r="F133" s="67">
        <f t="shared" si="89"/>
        <v>621.27</v>
      </c>
      <c r="G133" s="67">
        <f t="shared" si="90"/>
        <v>1253.79</v>
      </c>
      <c r="H133" s="67">
        <f t="shared" si="91"/>
        <v>5361.3</v>
      </c>
    </row>
    <row r="134" spans="1:8" ht="15" thickBot="1" x14ac:dyDescent="0.35">
      <c r="A134" s="113" t="s">
        <v>159</v>
      </c>
      <c r="B134" s="114"/>
      <c r="C134" s="115"/>
      <c r="D134" s="85">
        <v>23</v>
      </c>
      <c r="E134" s="70">
        <f>SUM(E127:E133)</f>
        <v>8909.2800000000007</v>
      </c>
      <c r="F134" s="70">
        <f t="shared" ref="F134:H134" si="92">SUM(F127:F133)</f>
        <v>1587.69</v>
      </c>
      <c r="G134" s="70">
        <f t="shared" si="92"/>
        <v>3204.13</v>
      </c>
      <c r="H134" s="70">
        <f t="shared" si="92"/>
        <v>13701.099999999999</v>
      </c>
    </row>
    <row r="135" spans="1:8" ht="15" thickBot="1" x14ac:dyDescent="0.35">
      <c r="A135" s="16" t="s">
        <v>160</v>
      </c>
      <c r="B135" s="17">
        <v>191130983</v>
      </c>
      <c r="C135" s="16" t="s">
        <v>161</v>
      </c>
      <c r="D135" s="84">
        <v>1</v>
      </c>
      <c r="E135" s="67">
        <f>+$D$282*D135</f>
        <v>387.36</v>
      </c>
      <c r="F135" s="67">
        <f>+$D$283*D135</f>
        <v>69.03</v>
      </c>
      <c r="G135" s="67">
        <f>+$D$284*D135</f>
        <v>139.31</v>
      </c>
      <c r="H135" s="67">
        <f>SUM(E135:G135)</f>
        <v>595.70000000000005</v>
      </c>
    </row>
    <row r="136" spans="1:8" ht="15" thickBot="1" x14ac:dyDescent="0.35">
      <c r="A136" s="113" t="s">
        <v>162</v>
      </c>
      <c r="B136" s="114"/>
      <c r="C136" s="115"/>
      <c r="D136" s="85">
        <v>1</v>
      </c>
      <c r="E136" s="70">
        <f>SUM(E135)</f>
        <v>387.36</v>
      </c>
      <c r="F136" s="70">
        <f t="shared" ref="F136:H136" si="93">SUM(F135)</f>
        <v>69.03</v>
      </c>
      <c r="G136" s="70">
        <f t="shared" si="93"/>
        <v>139.31</v>
      </c>
      <c r="H136" s="70">
        <f t="shared" si="93"/>
        <v>595.70000000000005</v>
      </c>
    </row>
    <row r="137" spans="1:8" ht="15" thickBot="1" x14ac:dyDescent="0.35">
      <c r="A137" s="110" t="s">
        <v>163</v>
      </c>
      <c r="B137" s="17">
        <v>190212573</v>
      </c>
      <c r="C137" s="16" t="s">
        <v>164</v>
      </c>
      <c r="D137" s="84">
        <v>1</v>
      </c>
      <c r="E137" s="67">
        <f t="shared" ref="E137:E141" si="94">+$D$282*D137</f>
        <v>387.36</v>
      </c>
      <c r="F137" s="67">
        <f t="shared" ref="F137:F141" si="95">+$D$283*D137</f>
        <v>69.03</v>
      </c>
      <c r="G137" s="67">
        <f t="shared" ref="G137:G141" si="96">+$D$284*D137</f>
        <v>139.31</v>
      </c>
      <c r="H137" s="67">
        <f t="shared" ref="H137:H141" si="97">SUM(E137:G137)</f>
        <v>595.70000000000005</v>
      </c>
    </row>
    <row r="138" spans="1:8" ht="15" thickBot="1" x14ac:dyDescent="0.35">
      <c r="A138" s="111"/>
      <c r="B138" s="17">
        <v>290213480</v>
      </c>
      <c r="C138" s="16" t="s">
        <v>165</v>
      </c>
      <c r="D138" s="84">
        <v>1</v>
      </c>
      <c r="E138" s="67">
        <f t="shared" si="94"/>
        <v>387.36</v>
      </c>
      <c r="F138" s="67">
        <f t="shared" si="95"/>
        <v>69.03</v>
      </c>
      <c r="G138" s="67">
        <f t="shared" si="96"/>
        <v>139.31</v>
      </c>
      <c r="H138" s="67">
        <f t="shared" si="97"/>
        <v>595.70000000000005</v>
      </c>
    </row>
    <row r="139" spans="1:8" ht="15" thickBot="1" x14ac:dyDescent="0.35">
      <c r="A139" s="111"/>
      <c r="B139" s="17">
        <v>307399715</v>
      </c>
      <c r="C139" s="16" t="s">
        <v>166</v>
      </c>
      <c r="D139" s="84">
        <v>4</v>
      </c>
      <c r="E139" s="67">
        <f t="shared" si="94"/>
        <v>1549.44</v>
      </c>
      <c r="F139" s="67">
        <f t="shared" si="95"/>
        <v>276.12</v>
      </c>
      <c r="G139" s="67">
        <f t="shared" si="96"/>
        <v>557.24</v>
      </c>
      <c r="H139" s="67">
        <f t="shared" si="97"/>
        <v>2382.8000000000002</v>
      </c>
    </row>
    <row r="140" spans="1:8" ht="15" thickBot="1" x14ac:dyDescent="0.35">
      <c r="A140" s="111"/>
      <c r="B140" s="17">
        <v>307400085</v>
      </c>
      <c r="C140" s="16" t="s">
        <v>167</v>
      </c>
      <c r="D140" s="84">
        <v>3</v>
      </c>
      <c r="E140" s="67">
        <f t="shared" si="94"/>
        <v>1162.08</v>
      </c>
      <c r="F140" s="67">
        <f t="shared" si="95"/>
        <v>207.09</v>
      </c>
      <c r="G140" s="67">
        <f t="shared" si="96"/>
        <v>417.93</v>
      </c>
      <c r="H140" s="67">
        <f t="shared" si="97"/>
        <v>1787.1</v>
      </c>
    </row>
    <row r="141" spans="1:8" ht="15" thickBot="1" x14ac:dyDescent="0.35">
      <c r="A141" s="112"/>
      <c r="B141" s="17">
        <v>307400473</v>
      </c>
      <c r="C141" s="16" t="s">
        <v>168</v>
      </c>
      <c r="D141" s="84">
        <v>3</v>
      </c>
      <c r="E141" s="67">
        <f t="shared" si="94"/>
        <v>1162.08</v>
      </c>
      <c r="F141" s="67">
        <f t="shared" si="95"/>
        <v>207.09</v>
      </c>
      <c r="G141" s="67">
        <f t="shared" si="96"/>
        <v>417.93</v>
      </c>
      <c r="H141" s="67">
        <f t="shared" si="97"/>
        <v>1787.1</v>
      </c>
    </row>
    <row r="142" spans="1:8" ht="15" thickBot="1" x14ac:dyDescent="0.35">
      <c r="A142" s="113" t="s">
        <v>169</v>
      </c>
      <c r="B142" s="114"/>
      <c r="C142" s="115"/>
      <c r="D142" s="85">
        <v>12</v>
      </c>
      <c r="E142" s="70">
        <f>SUM(E137:E141)</f>
        <v>4648.32</v>
      </c>
      <c r="F142" s="70">
        <f t="shared" ref="F142:H142" si="98">SUM(F137:F141)</f>
        <v>828.36</v>
      </c>
      <c r="G142" s="70">
        <f t="shared" si="98"/>
        <v>1671.72</v>
      </c>
      <c r="H142" s="70">
        <f t="shared" si="98"/>
        <v>7148.4</v>
      </c>
    </row>
    <row r="143" spans="1:8" ht="15" thickBot="1" x14ac:dyDescent="0.35">
      <c r="A143" s="110" t="s">
        <v>170</v>
      </c>
      <c r="B143" s="17">
        <v>190670720</v>
      </c>
      <c r="C143" s="16" t="s">
        <v>171</v>
      </c>
      <c r="D143" s="84">
        <v>2</v>
      </c>
      <c r="E143" s="67">
        <f t="shared" ref="E143:E150" si="99">+$D$282*D143</f>
        <v>774.72</v>
      </c>
      <c r="F143" s="67">
        <f t="shared" ref="F143:F150" si="100">+$D$283*D143</f>
        <v>138.06</v>
      </c>
      <c r="G143" s="67">
        <f t="shared" ref="G143:G150" si="101">+$D$284*D143</f>
        <v>278.62</v>
      </c>
      <c r="H143" s="67">
        <f t="shared" ref="H143:H150" si="102">SUM(E143:G143)</f>
        <v>1191.4000000000001</v>
      </c>
    </row>
    <row r="144" spans="1:8" ht="15" thickBot="1" x14ac:dyDescent="0.35">
      <c r="A144" s="111"/>
      <c r="B144" s="17">
        <v>190672739</v>
      </c>
      <c r="C144" s="16" t="s">
        <v>172</v>
      </c>
      <c r="D144" s="84">
        <v>4</v>
      </c>
      <c r="E144" s="67">
        <f t="shared" si="99"/>
        <v>1549.44</v>
      </c>
      <c r="F144" s="67">
        <f t="shared" si="100"/>
        <v>276.12</v>
      </c>
      <c r="G144" s="67">
        <f t="shared" si="101"/>
        <v>557.24</v>
      </c>
      <c r="H144" s="67">
        <f t="shared" si="102"/>
        <v>2382.8000000000002</v>
      </c>
    </row>
    <row r="145" spans="1:8" ht="15" thickBot="1" x14ac:dyDescent="0.35">
      <c r="A145" s="111"/>
      <c r="B145" s="17">
        <v>190673798</v>
      </c>
      <c r="C145" s="16" t="s">
        <v>173</v>
      </c>
      <c r="D145" s="84">
        <v>2</v>
      </c>
      <c r="E145" s="67">
        <f t="shared" si="99"/>
        <v>774.72</v>
      </c>
      <c r="F145" s="67">
        <f t="shared" si="100"/>
        <v>138.06</v>
      </c>
      <c r="G145" s="67">
        <f t="shared" si="101"/>
        <v>278.62</v>
      </c>
      <c r="H145" s="67">
        <f t="shared" si="102"/>
        <v>1191.4000000000001</v>
      </c>
    </row>
    <row r="146" spans="1:8" ht="15" thickBot="1" x14ac:dyDescent="0.35">
      <c r="A146" s="111"/>
      <c r="B146" s="17">
        <v>190673983</v>
      </c>
      <c r="C146" s="16" t="s">
        <v>174</v>
      </c>
      <c r="D146" s="84">
        <v>2</v>
      </c>
      <c r="E146" s="67">
        <f t="shared" si="99"/>
        <v>774.72</v>
      </c>
      <c r="F146" s="67">
        <f t="shared" si="100"/>
        <v>138.06</v>
      </c>
      <c r="G146" s="67">
        <f t="shared" si="101"/>
        <v>278.62</v>
      </c>
      <c r="H146" s="67">
        <f t="shared" si="102"/>
        <v>1191.4000000000001</v>
      </c>
    </row>
    <row r="147" spans="1:8" ht="15" thickBot="1" x14ac:dyDescent="0.35">
      <c r="A147" s="111"/>
      <c r="B147" s="17">
        <v>190714355</v>
      </c>
      <c r="C147" s="16" t="s">
        <v>175</v>
      </c>
      <c r="D147" s="84">
        <v>4</v>
      </c>
      <c r="E147" s="67">
        <f t="shared" si="99"/>
        <v>1549.44</v>
      </c>
      <c r="F147" s="67">
        <f t="shared" si="100"/>
        <v>276.12</v>
      </c>
      <c r="G147" s="67">
        <f t="shared" si="101"/>
        <v>557.24</v>
      </c>
      <c r="H147" s="67">
        <f t="shared" si="102"/>
        <v>2382.8000000000002</v>
      </c>
    </row>
    <row r="148" spans="1:8" ht="15" thickBot="1" x14ac:dyDescent="0.35">
      <c r="A148" s="111"/>
      <c r="B148" s="17">
        <v>190714693</v>
      </c>
      <c r="C148" s="16" t="s">
        <v>176</v>
      </c>
      <c r="D148" s="84">
        <v>3</v>
      </c>
      <c r="E148" s="67">
        <f t="shared" si="99"/>
        <v>1162.08</v>
      </c>
      <c r="F148" s="67">
        <f t="shared" si="100"/>
        <v>207.09</v>
      </c>
      <c r="G148" s="67">
        <f t="shared" si="101"/>
        <v>417.93</v>
      </c>
      <c r="H148" s="67">
        <f t="shared" si="102"/>
        <v>1787.1</v>
      </c>
    </row>
    <row r="149" spans="1:8" ht="15" thickBot="1" x14ac:dyDescent="0.35">
      <c r="A149" s="111"/>
      <c r="B149" s="17">
        <v>190714921</v>
      </c>
      <c r="C149" s="16" t="s">
        <v>177</v>
      </c>
      <c r="D149" s="84">
        <v>10</v>
      </c>
      <c r="E149" s="67">
        <f t="shared" si="99"/>
        <v>3873.6000000000004</v>
      </c>
      <c r="F149" s="67">
        <f t="shared" si="100"/>
        <v>690.3</v>
      </c>
      <c r="G149" s="67">
        <f t="shared" si="101"/>
        <v>1393.1</v>
      </c>
      <c r="H149" s="67">
        <f t="shared" si="102"/>
        <v>5957</v>
      </c>
    </row>
    <row r="150" spans="1:8" ht="15" thickBot="1" x14ac:dyDescent="0.35">
      <c r="A150" s="112"/>
      <c r="B150" s="17">
        <v>290714160</v>
      </c>
      <c r="C150" s="16" t="s">
        <v>178</v>
      </c>
      <c r="D150" s="84">
        <v>2</v>
      </c>
      <c r="E150" s="67">
        <f t="shared" si="99"/>
        <v>774.72</v>
      </c>
      <c r="F150" s="67">
        <f t="shared" si="100"/>
        <v>138.06</v>
      </c>
      <c r="G150" s="67">
        <f t="shared" si="101"/>
        <v>278.62</v>
      </c>
      <c r="H150" s="67">
        <f t="shared" si="102"/>
        <v>1191.4000000000001</v>
      </c>
    </row>
    <row r="151" spans="1:8" ht="15" thickBot="1" x14ac:dyDescent="0.35">
      <c r="A151" s="113" t="s">
        <v>179</v>
      </c>
      <c r="B151" s="114"/>
      <c r="C151" s="115"/>
      <c r="D151" s="85">
        <v>29</v>
      </c>
      <c r="E151" s="70">
        <f>SUM(E143:E150)</f>
        <v>11233.44</v>
      </c>
      <c r="F151" s="70">
        <f t="shared" ref="F151:H151" si="103">SUM(F143:F150)</f>
        <v>2001.87</v>
      </c>
      <c r="G151" s="70">
        <f t="shared" si="103"/>
        <v>4039.99</v>
      </c>
      <c r="H151" s="70">
        <f t="shared" si="103"/>
        <v>17275.3</v>
      </c>
    </row>
    <row r="152" spans="1:8" ht="15" thickBot="1" x14ac:dyDescent="0.35">
      <c r="A152" s="110" t="s">
        <v>180</v>
      </c>
      <c r="B152" s="17">
        <v>190082578</v>
      </c>
      <c r="C152" s="16" t="s">
        <v>181</v>
      </c>
      <c r="D152" s="84">
        <v>11</v>
      </c>
      <c r="E152" s="67">
        <f t="shared" ref="E152:E159" si="104">+$D$282*D152</f>
        <v>4260.96</v>
      </c>
      <c r="F152" s="67">
        <f t="shared" ref="F152:F159" si="105">+$D$283*D152</f>
        <v>759.33</v>
      </c>
      <c r="G152" s="67">
        <f t="shared" ref="G152:G159" si="106">+$D$284*D152</f>
        <v>1532.41</v>
      </c>
      <c r="H152" s="67">
        <f t="shared" ref="H152:H159" si="107">SUM(E152:G152)</f>
        <v>6552.7</v>
      </c>
    </row>
    <row r="153" spans="1:8" ht="15" thickBot="1" x14ac:dyDescent="0.35">
      <c r="A153" s="111"/>
      <c r="B153" s="17">
        <v>190082959</v>
      </c>
      <c r="C153" s="16" t="s">
        <v>182</v>
      </c>
      <c r="D153" s="84">
        <v>2</v>
      </c>
      <c r="E153" s="67">
        <f t="shared" si="104"/>
        <v>774.72</v>
      </c>
      <c r="F153" s="67">
        <f t="shared" si="105"/>
        <v>138.06</v>
      </c>
      <c r="G153" s="67">
        <f t="shared" si="106"/>
        <v>278.62</v>
      </c>
      <c r="H153" s="67">
        <f t="shared" si="107"/>
        <v>1191.4000000000001</v>
      </c>
    </row>
    <row r="154" spans="1:8" ht="15" thickBot="1" x14ac:dyDescent="0.35">
      <c r="A154" s="111"/>
      <c r="B154" s="17">
        <v>190105112</v>
      </c>
      <c r="C154" s="16" t="s">
        <v>183</v>
      </c>
      <c r="D154" s="84">
        <v>2</v>
      </c>
      <c r="E154" s="67">
        <f t="shared" si="104"/>
        <v>774.72</v>
      </c>
      <c r="F154" s="67">
        <f t="shared" si="105"/>
        <v>138.06</v>
      </c>
      <c r="G154" s="67">
        <f t="shared" si="106"/>
        <v>278.62</v>
      </c>
      <c r="H154" s="67">
        <f t="shared" si="107"/>
        <v>1191.4000000000001</v>
      </c>
    </row>
    <row r="155" spans="1:8" ht="15" thickBot="1" x14ac:dyDescent="0.35">
      <c r="A155" s="111"/>
      <c r="B155" s="17">
        <v>190105646</v>
      </c>
      <c r="C155" s="16" t="s">
        <v>184</v>
      </c>
      <c r="D155" s="84">
        <v>4</v>
      </c>
      <c r="E155" s="67">
        <f t="shared" si="104"/>
        <v>1549.44</v>
      </c>
      <c r="F155" s="67">
        <f t="shared" si="105"/>
        <v>276.12</v>
      </c>
      <c r="G155" s="67">
        <f t="shared" si="106"/>
        <v>557.24</v>
      </c>
      <c r="H155" s="67">
        <f t="shared" si="107"/>
        <v>2382.8000000000002</v>
      </c>
    </row>
    <row r="156" spans="1:8" ht="15" thickBot="1" x14ac:dyDescent="0.35">
      <c r="A156" s="111"/>
      <c r="B156" s="17">
        <v>190106552</v>
      </c>
      <c r="C156" s="16" t="s">
        <v>185</v>
      </c>
      <c r="D156" s="84">
        <v>3</v>
      </c>
      <c r="E156" s="67">
        <f t="shared" si="104"/>
        <v>1162.08</v>
      </c>
      <c r="F156" s="67">
        <f t="shared" si="105"/>
        <v>207.09</v>
      </c>
      <c r="G156" s="67">
        <f t="shared" si="106"/>
        <v>417.93</v>
      </c>
      <c r="H156" s="67">
        <f t="shared" si="107"/>
        <v>1787.1</v>
      </c>
    </row>
    <row r="157" spans="1:8" ht="15" thickBot="1" x14ac:dyDescent="0.35">
      <c r="A157" s="111"/>
      <c r="B157" s="17">
        <v>190106933</v>
      </c>
      <c r="C157" s="16" t="s">
        <v>186</v>
      </c>
      <c r="D157" s="84">
        <v>8</v>
      </c>
      <c r="E157" s="67">
        <f t="shared" si="104"/>
        <v>3098.88</v>
      </c>
      <c r="F157" s="67">
        <f t="shared" si="105"/>
        <v>552.24</v>
      </c>
      <c r="G157" s="67">
        <f t="shared" si="106"/>
        <v>1114.48</v>
      </c>
      <c r="H157" s="67">
        <f t="shared" si="107"/>
        <v>4765.6000000000004</v>
      </c>
    </row>
    <row r="158" spans="1:8" ht="15" thickBot="1" x14ac:dyDescent="0.35">
      <c r="A158" s="111"/>
      <c r="B158" s="17">
        <v>290082230</v>
      </c>
      <c r="C158" s="16" t="s">
        <v>187</v>
      </c>
      <c r="D158" s="84">
        <v>2</v>
      </c>
      <c r="E158" s="67">
        <f t="shared" si="104"/>
        <v>774.72</v>
      </c>
      <c r="F158" s="67">
        <f t="shared" si="105"/>
        <v>138.06</v>
      </c>
      <c r="G158" s="67">
        <f t="shared" si="106"/>
        <v>278.62</v>
      </c>
      <c r="H158" s="67">
        <f t="shared" si="107"/>
        <v>1191.4000000000001</v>
      </c>
    </row>
    <row r="159" spans="1:8" ht="15" thickBot="1" x14ac:dyDescent="0.35">
      <c r="A159" s="112"/>
      <c r="B159" s="17">
        <v>290986160</v>
      </c>
      <c r="C159" s="16" t="s">
        <v>188</v>
      </c>
      <c r="D159" s="84">
        <v>1</v>
      </c>
      <c r="E159" s="67">
        <f t="shared" si="104"/>
        <v>387.36</v>
      </c>
      <c r="F159" s="67">
        <f t="shared" si="105"/>
        <v>69.03</v>
      </c>
      <c r="G159" s="67">
        <f t="shared" si="106"/>
        <v>139.31</v>
      </c>
      <c r="H159" s="67">
        <f t="shared" si="107"/>
        <v>595.70000000000005</v>
      </c>
    </row>
    <row r="160" spans="1:8" ht="15" thickBot="1" x14ac:dyDescent="0.35">
      <c r="A160" s="113" t="s">
        <v>189</v>
      </c>
      <c r="B160" s="114"/>
      <c r="C160" s="115"/>
      <c r="D160" s="85">
        <v>33</v>
      </c>
      <c r="E160" s="70">
        <f>SUM(E152:E159)</f>
        <v>12782.88</v>
      </c>
      <c r="F160" s="70">
        <f t="shared" ref="F160:H160" si="108">SUM(F152:F159)</f>
        <v>2277.9900000000002</v>
      </c>
      <c r="G160" s="70">
        <f t="shared" si="108"/>
        <v>4597.2300000000005</v>
      </c>
      <c r="H160" s="70">
        <f t="shared" si="108"/>
        <v>19658.100000000002</v>
      </c>
    </row>
    <row r="161" spans="1:8" ht="15" thickBot="1" x14ac:dyDescent="0.35">
      <c r="A161" s="16" t="s">
        <v>190</v>
      </c>
      <c r="B161" s="17">
        <v>191129148</v>
      </c>
      <c r="C161" s="16" t="s">
        <v>191</v>
      </c>
      <c r="D161" s="84">
        <v>6</v>
      </c>
      <c r="E161" s="67">
        <f>+$D$282*D161</f>
        <v>2324.16</v>
      </c>
      <c r="F161" s="67">
        <f>+$D$283*D161</f>
        <v>414.18</v>
      </c>
      <c r="G161" s="67">
        <f>+$D$284*D161</f>
        <v>835.86</v>
      </c>
      <c r="H161" s="67">
        <f>SUM(E161:G161)</f>
        <v>3574.2</v>
      </c>
    </row>
    <row r="162" spans="1:8" ht="15" thickBot="1" x14ac:dyDescent="0.35">
      <c r="A162" s="113" t="s">
        <v>192</v>
      </c>
      <c r="B162" s="114"/>
      <c r="C162" s="115"/>
      <c r="D162" s="85">
        <v>6</v>
      </c>
      <c r="E162" s="70">
        <f>SUM(E161)</f>
        <v>2324.16</v>
      </c>
      <c r="F162" s="70">
        <f t="shared" ref="F162:H162" si="109">SUM(F161)</f>
        <v>414.18</v>
      </c>
      <c r="G162" s="70">
        <f t="shared" si="109"/>
        <v>835.86</v>
      </c>
      <c r="H162" s="70">
        <f t="shared" si="109"/>
        <v>3574.2</v>
      </c>
    </row>
    <row r="163" spans="1:8" ht="15" thickBot="1" x14ac:dyDescent="0.35">
      <c r="A163" s="110" t="s">
        <v>193</v>
      </c>
      <c r="B163" s="17">
        <v>190227842</v>
      </c>
      <c r="C163" s="16" t="s">
        <v>194</v>
      </c>
      <c r="D163" s="84">
        <v>1</v>
      </c>
      <c r="E163" s="67">
        <f t="shared" ref="E163:E167" si="110">+$D$282*D163</f>
        <v>387.36</v>
      </c>
      <c r="F163" s="67">
        <f t="shared" ref="F163:F167" si="111">+$D$283*D163</f>
        <v>69.03</v>
      </c>
      <c r="G163" s="67">
        <f t="shared" ref="G163:G167" si="112">+$D$284*D163</f>
        <v>139.31</v>
      </c>
      <c r="H163" s="67">
        <f t="shared" ref="H163:H167" si="113">SUM(E163:G163)</f>
        <v>595.70000000000005</v>
      </c>
    </row>
    <row r="164" spans="1:8" ht="15" thickBot="1" x14ac:dyDescent="0.35">
      <c r="A164" s="111"/>
      <c r="B164" s="17">
        <v>190227995</v>
      </c>
      <c r="C164" s="16" t="s">
        <v>195</v>
      </c>
      <c r="D164" s="84">
        <v>6</v>
      </c>
      <c r="E164" s="67">
        <f t="shared" si="110"/>
        <v>2324.16</v>
      </c>
      <c r="F164" s="67">
        <f t="shared" si="111"/>
        <v>414.18</v>
      </c>
      <c r="G164" s="67">
        <f t="shared" si="112"/>
        <v>835.86</v>
      </c>
      <c r="H164" s="67">
        <f t="shared" si="113"/>
        <v>3574.2</v>
      </c>
    </row>
    <row r="165" spans="1:8" ht="15" thickBot="1" x14ac:dyDescent="0.35">
      <c r="A165" s="111"/>
      <c r="B165" s="17">
        <v>290228030</v>
      </c>
      <c r="C165" s="16" t="s">
        <v>196</v>
      </c>
      <c r="D165" s="84">
        <v>2</v>
      </c>
      <c r="E165" s="67">
        <f t="shared" si="110"/>
        <v>774.72</v>
      </c>
      <c r="F165" s="67">
        <f t="shared" si="111"/>
        <v>138.06</v>
      </c>
      <c r="G165" s="67">
        <f t="shared" si="112"/>
        <v>278.62</v>
      </c>
      <c r="H165" s="67">
        <f t="shared" si="113"/>
        <v>1191.4000000000001</v>
      </c>
    </row>
    <row r="166" spans="1:8" ht="15" thickBot="1" x14ac:dyDescent="0.35">
      <c r="A166" s="111"/>
      <c r="B166" s="17">
        <v>290250660</v>
      </c>
      <c r="C166" s="16" t="s">
        <v>197</v>
      </c>
      <c r="D166" s="84">
        <v>2</v>
      </c>
      <c r="E166" s="67">
        <f t="shared" si="110"/>
        <v>774.72</v>
      </c>
      <c r="F166" s="67">
        <f t="shared" si="111"/>
        <v>138.06</v>
      </c>
      <c r="G166" s="67">
        <f t="shared" si="112"/>
        <v>278.62</v>
      </c>
      <c r="H166" s="67">
        <f t="shared" si="113"/>
        <v>1191.4000000000001</v>
      </c>
    </row>
    <row r="167" spans="1:8" ht="15" thickBot="1" x14ac:dyDescent="0.35">
      <c r="A167" s="112"/>
      <c r="B167" s="17">
        <v>302662322</v>
      </c>
      <c r="C167" s="16" t="s">
        <v>198</v>
      </c>
      <c r="D167" s="84">
        <v>2</v>
      </c>
      <c r="E167" s="67">
        <f t="shared" si="110"/>
        <v>774.72</v>
      </c>
      <c r="F167" s="67">
        <f t="shared" si="111"/>
        <v>138.06</v>
      </c>
      <c r="G167" s="67">
        <f t="shared" si="112"/>
        <v>278.62</v>
      </c>
      <c r="H167" s="67">
        <f t="shared" si="113"/>
        <v>1191.4000000000001</v>
      </c>
    </row>
    <row r="168" spans="1:8" ht="15" thickBot="1" x14ac:dyDescent="0.35">
      <c r="A168" s="113" t="s">
        <v>199</v>
      </c>
      <c r="B168" s="114"/>
      <c r="C168" s="115"/>
      <c r="D168" s="85">
        <v>13</v>
      </c>
      <c r="E168" s="70">
        <f>SUM(E163:E167)</f>
        <v>5035.68</v>
      </c>
      <c r="F168" s="70">
        <f t="shared" ref="F168:H168" si="114">SUM(F163:F167)</f>
        <v>897.38999999999987</v>
      </c>
      <c r="G168" s="70">
        <f t="shared" si="114"/>
        <v>1811.0299999999997</v>
      </c>
      <c r="H168" s="70">
        <f t="shared" si="114"/>
        <v>7744.0999999999985</v>
      </c>
    </row>
    <row r="169" spans="1:8" ht="15" thickBot="1" x14ac:dyDescent="0.35">
      <c r="A169" s="110" t="s">
        <v>200</v>
      </c>
      <c r="B169" s="17">
        <v>190892137</v>
      </c>
      <c r="C169" s="16" t="s">
        <v>201</v>
      </c>
      <c r="D169" s="84">
        <v>4</v>
      </c>
      <c r="E169" s="67">
        <f t="shared" ref="E169:E172" si="115">+$D$282*D169</f>
        <v>1549.44</v>
      </c>
      <c r="F169" s="67">
        <f t="shared" ref="F169:F172" si="116">+$D$283*D169</f>
        <v>276.12</v>
      </c>
      <c r="G169" s="67">
        <f t="shared" ref="G169:G172" si="117">+$D$284*D169</f>
        <v>557.24</v>
      </c>
      <c r="H169" s="67">
        <f t="shared" ref="H169:H172" si="118">SUM(E169:G169)</f>
        <v>2382.8000000000002</v>
      </c>
    </row>
    <row r="170" spans="1:8" ht="15" thickBot="1" x14ac:dyDescent="0.35">
      <c r="A170" s="111"/>
      <c r="B170" s="17">
        <v>190892322</v>
      </c>
      <c r="C170" s="16" t="s">
        <v>202</v>
      </c>
      <c r="D170" s="84">
        <v>6</v>
      </c>
      <c r="E170" s="67">
        <f t="shared" si="115"/>
        <v>2324.16</v>
      </c>
      <c r="F170" s="67">
        <f t="shared" si="116"/>
        <v>414.18</v>
      </c>
      <c r="G170" s="67">
        <f t="shared" si="117"/>
        <v>835.86</v>
      </c>
      <c r="H170" s="67">
        <f t="shared" si="118"/>
        <v>3574.2</v>
      </c>
    </row>
    <row r="171" spans="1:8" ht="15" thickBot="1" x14ac:dyDescent="0.35">
      <c r="A171" s="111"/>
      <c r="B171" s="17">
        <v>190893424</v>
      </c>
      <c r="C171" s="16" t="s">
        <v>203</v>
      </c>
      <c r="D171" s="84">
        <v>2</v>
      </c>
      <c r="E171" s="67">
        <f t="shared" si="115"/>
        <v>774.72</v>
      </c>
      <c r="F171" s="67">
        <f t="shared" si="116"/>
        <v>138.06</v>
      </c>
      <c r="G171" s="67">
        <f t="shared" si="117"/>
        <v>278.62</v>
      </c>
      <c r="H171" s="67">
        <f t="shared" si="118"/>
        <v>1191.4000000000001</v>
      </c>
    </row>
    <row r="172" spans="1:8" ht="15" thickBot="1" x14ac:dyDescent="0.35">
      <c r="A172" s="112"/>
      <c r="B172" s="17">
        <v>195176120</v>
      </c>
      <c r="C172" s="16" t="s">
        <v>204</v>
      </c>
      <c r="D172" s="84">
        <v>34</v>
      </c>
      <c r="E172" s="67">
        <f t="shared" si="115"/>
        <v>13170.24</v>
      </c>
      <c r="F172" s="67">
        <f t="shared" si="116"/>
        <v>2347.02</v>
      </c>
      <c r="G172" s="67">
        <f t="shared" si="117"/>
        <v>4736.54</v>
      </c>
      <c r="H172" s="67">
        <f t="shared" si="118"/>
        <v>20253.8</v>
      </c>
    </row>
    <row r="173" spans="1:8" ht="15" thickBot="1" x14ac:dyDescent="0.35">
      <c r="A173" s="113" t="s">
        <v>205</v>
      </c>
      <c r="B173" s="114"/>
      <c r="C173" s="115"/>
      <c r="D173" s="85">
        <v>46</v>
      </c>
      <c r="E173" s="70">
        <f>SUM(E169:E172)</f>
        <v>17818.559999999998</v>
      </c>
      <c r="F173" s="70">
        <f t="shared" ref="F173:H173" si="119">SUM(F169:F172)</f>
        <v>3175.38</v>
      </c>
      <c r="G173" s="70">
        <f t="shared" si="119"/>
        <v>6408.26</v>
      </c>
      <c r="H173" s="70">
        <f t="shared" si="119"/>
        <v>27402.199999999997</v>
      </c>
    </row>
    <row r="174" spans="1:8" ht="15" thickBot="1" x14ac:dyDescent="0.35">
      <c r="A174" s="110" t="s">
        <v>206</v>
      </c>
      <c r="B174" s="17">
        <v>190820757</v>
      </c>
      <c r="C174" s="16" t="s">
        <v>207</v>
      </c>
      <c r="D174" s="84">
        <v>5</v>
      </c>
      <c r="E174" s="67">
        <f t="shared" ref="E174:E176" si="120">+$D$282*D174</f>
        <v>1936.8000000000002</v>
      </c>
      <c r="F174" s="67">
        <f t="shared" ref="F174:F176" si="121">+$D$283*D174</f>
        <v>345.15</v>
      </c>
      <c r="G174" s="67">
        <f t="shared" ref="G174:G176" si="122">+$D$284*D174</f>
        <v>696.55</v>
      </c>
      <c r="H174" s="67">
        <f t="shared" ref="H174:H176" si="123">SUM(E174:G174)</f>
        <v>2978.5</v>
      </c>
    </row>
    <row r="175" spans="1:8" ht="15" thickBot="1" x14ac:dyDescent="0.35">
      <c r="A175" s="111"/>
      <c r="B175" s="17">
        <v>306124812</v>
      </c>
      <c r="C175" s="16" t="s">
        <v>208</v>
      </c>
      <c r="D175" s="84">
        <v>2</v>
      </c>
      <c r="E175" s="67">
        <f t="shared" si="120"/>
        <v>774.72</v>
      </c>
      <c r="F175" s="67">
        <f t="shared" si="121"/>
        <v>138.06</v>
      </c>
      <c r="G175" s="67">
        <f t="shared" si="122"/>
        <v>278.62</v>
      </c>
      <c r="H175" s="67">
        <f t="shared" si="123"/>
        <v>1191.4000000000001</v>
      </c>
    </row>
    <row r="176" spans="1:8" ht="15" thickBot="1" x14ac:dyDescent="0.35">
      <c r="A176" s="112"/>
      <c r="B176" s="17">
        <v>307345685</v>
      </c>
      <c r="C176" s="16" t="s">
        <v>209</v>
      </c>
      <c r="D176" s="84">
        <v>7</v>
      </c>
      <c r="E176" s="67">
        <f t="shared" si="120"/>
        <v>2711.52</v>
      </c>
      <c r="F176" s="67">
        <f t="shared" si="121"/>
        <v>483.21000000000004</v>
      </c>
      <c r="G176" s="67">
        <f t="shared" si="122"/>
        <v>975.17000000000007</v>
      </c>
      <c r="H176" s="67">
        <f t="shared" si="123"/>
        <v>4169.8999999999996</v>
      </c>
    </row>
    <row r="177" spans="1:8" ht="15" thickBot="1" x14ac:dyDescent="0.35">
      <c r="A177" s="113" t="s">
        <v>210</v>
      </c>
      <c r="B177" s="114"/>
      <c r="C177" s="115"/>
      <c r="D177" s="85">
        <v>14</v>
      </c>
      <c r="E177" s="70">
        <f>SUM(E174:E176)</f>
        <v>5423.0400000000009</v>
      </c>
      <c r="F177" s="70">
        <f t="shared" ref="F177:H177" si="124">SUM(F174:F176)</f>
        <v>966.42000000000007</v>
      </c>
      <c r="G177" s="70">
        <f t="shared" si="124"/>
        <v>1950.3400000000001</v>
      </c>
      <c r="H177" s="70">
        <f t="shared" si="124"/>
        <v>8339.7999999999993</v>
      </c>
    </row>
    <row r="178" spans="1:8" ht="15" thickBot="1" x14ac:dyDescent="0.35">
      <c r="A178" s="110" t="s">
        <v>211</v>
      </c>
      <c r="B178" s="17">
        <v>190525130</v>
      </c>
      <c r="C178" s="16" t="s">
        <v>426</v>
      </c>
      <c r="D178" s="84">
        <v>2</v>
      </c>
      <c r="E178" s="67">
        <f t="shared" ref="E178:E180" si="125">+$D$282*D178</f>
        <v>774.72</v>
      </c>
      <c r="F178" s="67">
        <f t="shared" ref="F178:F180" si="126">+$D$283*D178</f>
        <v>138.06</v>
      </c>
      <c r="G178" s="67">
        <f t="shared" ref="G178:G180" si="127">+$D$284*D178</f>
        <v>278.62</v>
      </c>
      <c r="H178" s="67">
        <f t="shared" ref="H178:H180" si="128">SUM(E178:G178)</f>
        <v>1191.4000000000001</v>
      </c>
    </row>
    <row r="179" spans="1:8" ht="15" thickBot="1" x14ac:dyDescent="0.35">
      <c r="A179" s="111"/>
      <c r="B179" s="17">
        <v>190526428</v>
      </c>
      <c r="C179" s="16" t="s">
        <v>212</v>
      </c>
      <c r="D179" s="84">
        <v>3</v>
      </c>
      <c r="E179" s="67">
        <f t="shared" si="125"/>
        <v>1162.08</v>
      </c>
      <c r="F179" s="67">
        <f t="shared" si="126"/>
        <v>207.09</v>
      </c>
      <c r="G179" s="67">
        <f t="shared" si="127"/>
        <v>417.93</v>
      </c>
      <c r="H179" s="67">
        <f t="shared" si="128"/>
        <v>1787.1</v>
      </c>
    </row>
    <row r="180" spans="1:8" ht="15" thickBot="1" x14ac:dyDescent="0.35">
      <c r="A180" s="112"/>
      <c r="B180" s="17">
        <v>290527520</v>
      </c>
      <c r="C180" s="16" t="s">
        <v>213</v>
      </c>
      <c r="D180" s="84">
        <v>3</v>
      </c>
      <c r="E180" s="67">
        <f t="shared" si="125"/>
        <v>1162.08</v>
      </c>
      <c r="F180" s="67">
        <f t="shared" si="126"/>
        <v>207.09</v>
      </c>
      <c r="G180" s="67">
        <f t="shared" si="127"/>
        <v>417.93</v>
      </c>
      <c r="H180" s="67">
        <f t="shared" si="128"/>
        <v>1787.1</v>
      </c>
    </row>
    <row r="181" spans="1:8" ht="15" thickBot="1" x14ac:dyDescent="0.35">
      <c r="A181" s="113" t="s">
        <v>214</v>
      </c>
      <c r="B181" s="114"/>
      <c r="C181" s="115"/>
      <c r="D181" s="85">
        <v>8</v>
      </c>
      <c r="E181" s="70">
        <f>SUM(E178:E180)</f>
        <v>3098.88</v>
      </c>
      <c r="F181" s="70">
        <f t="shared" ref="F181:H181" si="129">SUM(F178:F180)</f>
        <v>552.24</v>
      </c>
      <c r="G181" s="70">
        <f t="shared" si="129"/>
        <v>1114.48</v>
      </c>
      <c r="H181" s="70">
        <f t="shared" si="129"/>
        <v>4765.6000000000004</v>
      </c>
    </row>
    <row r="182" spans="1:8" ht="15" thickBot="1" x14ac:dyDescent="0.35">
      <c r="A182" s="110" t="s">
        <v>215</v>
      </c>
      <c r="B182" s="17">
        <v>190057176</v>
      </c>
      <c r="C182" s="16" t="s">
        <v>216</v>
      </c>
      <c r="D182" s="84">
        <v>3</v>
      </c>
      <c r="E182" s="67">
        <f t="shared" ref="E182:E192" si="130">+$D$282*D182</f>
        <v>1162.08</v>
      </c>
      <c r="F182" s="67">
        <f t="shared" ref="F182:F192" si="131">+$D$283*D182</f>
        <v>207.09</v>
      </c>
      <c r="G182" s="67">
        <f t="shared" ref="G182:G192" si="132">+$D$284*D182</f>
        <v>417.93</v>
      </c>
      <c r="H182" s="67">
        <f t="shared" ref="H182:H192" si="133">SUM(E182:G182)</f>
        <v>1787.1</v>
      </c>
    </row>
    <row r="183" spans="1:8" ht="15" thickBot="1" x14ac:dyDescent="0.35">
      <c r="A183" s="111"/>
      <c r="B183" s="17">
        <v>190057361</v>
      </c>
      <c r="C183" s="16" t="s">
        <v>217</v>
      </c>
      <c r="D183" s="84">
        <v>3</v>
      </c>
      <c r="E183" s="67">
        <f t="shared" si="130"/>
        <v>1162.08</v>
      </c>
      <c r="F183" s="67">
        <f t="shared" si="131"/>
        <v>207.09</v>
      </c>
      <c r="G183" s="67">
        <f t="shared" si="132"/>
        <v>417.93</v>
      </c>
      <c r="H183" s="67">
        <f t="shared" si="133"/>
        <v>1787.1</v>
      </c>
    </row>
    <row r="184" spans="1:8" ht="15" thickBot="1" x14ac:dyDescent="0.35">
      <c r="A184" s="111"/>
      <c r="B184" s="17">
        <v>190058125</v>
      </c>
      <c r="C184" s="16" t="s">
        <v>218</v>
      </c>
      <c r="D184" s="84">
        <v>6</v>
      </c>
      <c r="E184" s="67">
        <f t="shared" si="130"/>
        <v>2324.16</v>
      </c>
      <c r="F184" s="67">
        <f t="shared" si="131"/>
        <v>414.18</v>
      </c>
      <c r="G184" s="67">
        <f t="shared" si="132"/>
        <v>835.86</v>
      </c>
      <c r="H184" s="67">
        <f t="shared" si="133"/>
        <v>3574.2</v>
      </c>
    </row>
    <row r="185" spans="1:8" ht="15" thickBot="1" x14ac:dyDescent="0.35">
      <c r="A185" s="111"/>
      <c r="B185" s="17">
        <v>190061598</v>
      </c>
      <c r="C185" s="16" t="s">
        <v>219</v>
      </c>
      <c r="D185" s="84">
        <v>3</v>
      </c>
      <c r="E185" s="67">
        <f t="shared" si="130"/>
        <v>1162.08</v>
      </c>
      <c r="F185" s="67">
        <f t="shared" si="131"/>
        <v>207.09</v>
      </c>
      <c r="G185" s="67">
        <f t="shared" si="132"/>
        <v>417.93</v>
      </c>
      <c r="H185" s="67">
        <f t="shared" si="133"/>
        <v>1787.1</v>
      </c>
    </row>
    <row r="186" spans="1:8" ht="15" thickBot="1" x14ac:dyDescent="0.35">
      <c r="A186" s="111"/>
      <c r="B186" s="17">
        <v>190084586</v>
      </c>
      <c r="C186" s="16" t="s">
        <v>220</v>
      </c>
      <c r="D186" s="84">
        <v>3</v>
      </c>
      <c r="E186" s="67">
        <f t="shared" si="130"/>
        <v>1162.08</v>
      </c>
      <c r="F186" s="67">
        <f t="shared" si="131"/>
        <v>207.09</v>
      </c>
      <c r="G186" s="67">
        <f t="shared" si="132"/>
        <v>417.93</v>
      </c>
      <c r="H186" s="67">
        <f t="shared" si="133"/>
        <v>1787.1</v>
      </c>
    </row>
    <row r="187" spans="1:8" ht="15" thickBot="1" x14ac:dyDescent="0.35">
      <c r="A187" s="111"/>
      <c r="B187" s="17">
        <v>190085154</v>
      </c>
      <c r="C187" s="16" t="s">
        <v>221</v>
      </c>
      <c r="D187" s="84">
        <v>1</v>
      </c>
      <c r="E187" s="67">
        <f t="shared" si="130"/>
        <v>387.36</v>
      </c>
      <c r="F187" s="67">
        <f t="shared" si="131"/>
        <v>69.03</v>
      </c>
      <c r="G187" s="67">
        <f t="shared" si="132"/>
        <v>139.31</v>
      </c>
      <c r="H187" s="67">
        <f t="shared" si="133"/>
        <v>595.70000000000005</v>
      </c>
    </row>
    <row r="188" spans="1:8" ht="15" thickBot="1" x14ac:dyDescent="0.35">
      <c r="A188" s="111"/>
      <c r="B188" s="17">
        <v>190085492</v>
      </c>
      <c r="C188" s="16" t="s">
        <v>222</v>
      </c>
      <c r="D188" s="84">
        <v>1</v>
      </c>
      <c r="E188" s="67">
        <f t="shared" si="130"/>
        <v>387.36</v>
      </c>
      <c r="F188" s="67">
        <f t="shared" si="131"/>
        <v>69.03</v>
      </c>
      <c r="G188" s="67">
        <f t="shared" si="132"/>
        <v>139.31</v>
      </c>
      <c r="H188" s="67">
        <f t="shared" si="133"/>
        <v>595.70000000000005</v>
      </c>
    </row>
    <row r="189" spans="1:8" ht="15" thickBot="1" x14ac:dyDescent="0.35">
      <c r="A189" s="111"/>
      <c r="B189" s="17">
        <v>290083670</v>
      </c>
      <c r="C189" s="16" t="s">
        <v>223</v>
      </c>
      <c r="D189" s="84">
        <v>11</v>
      </c>
      <c r="E189" s="67">
        <f t="shared" si="130"/>
        <v>4260.96</v>
      </c>
      <c r="F189" s="67">
        <f t="shared" si="131"/>
        <v>759.33</v>
      </c>
      <c r="G189" s="67">
        <f t="shared" si="132"/>
        <v>1532.41</v>
      </c>
      <c r="H189" s="67">
        <f t="shared" si="133"/>
        <v>6552.7</v>
      </c>
    </row>
    <row r="190" spans="1:8" ht="15" thickBot="1" x14ac:dyDescent="0.35">
      <c r="A190" s="111"/>
      <c r="B190" s="17">
        <v>305615915</v>
      </c>
      <c r="C190" s="16" t="s">
        <v>224</v>
      </c>
      <c r="D190" s="84">
        <v>10</v>
      </c>
      <c r="E190" s="67">
        <f t="shared" si="130"/>
        <v>3873.6000000000004</v>
      </c>
      <c r="F190" s="67">
        <f t="shared" si="131"/>
        <v>690.3</v>
      </c>
      <c r="G190" s="67">
        <f t="shared" si="132"/>
        <v>1393.1</v>
      </c>
      <c r="H190" s="67">
        <f t="shared" si="133"/>
        <v>5957</v>
      </c>
    </row>
    <row r="191" spans="1:8" ht="15" thickBot="1" x14ac:dyDescent="0.35">
      <c r="A191" s="111"/>
      <c r="B191" s="17">
        <v>305616433</v>
      </c>
      <c r="C191" s="16" t="s">
        <v>225</v>
      </c>
      <c r="D191" s="84">
        <v>2</v>
      </c>
      <c r="E191" s="67">
        <f t="shared" si="130"/>
        <v>774.72</v>
      </c>
      <c r="F191" s="67">
        <f t="shared" si="131"/>
        <v>138.06</v>
      </c>
      <c r="G191" s="67">
        <f t="shared" si="132"/>
        <v>278.62</v>
      </c>
      <c r="H191" s="67">
        <f t="shared" si="133"/>
        <v>1191.4000000000001</v>
      </c>
    </row>
    <row r="192" spans="1:8" ht="15" thickBot="1" x14ac:dyDescent="0.35">
      <c r="A192" s="112"/>
      <c r="B192" s="17">
        <v>305889001</v>
      </c>
      <c r="C192" s="16" t="s">
        <v>226</v>
      </c>
      <c r="D192" s="84">
        <v>2</v>
      </c>
      <c r="E192" s="67">
        <f t="shared" si="130"/>
        <v>774.72</v>
      </c>
      <c r="F192" s="67">
        <f t="shared" si="131"/>
        <v>138.06</v>
      </c>
      <c r="G192" s="67">
        <f t="shared" si="132"/>
        <v>278.62</v>
      </c>
      <c r="H192" s="67">
        <f t="shared" si="133"/>
        <v>1191.4000000000001</v>
      </c>
    </row>
    <row r="193" spans="1:8" ht="15" thickBot="1" x14ac:dyDescent="0.35">
      <c r="A193" s="113" t="s">
        <v>227</v>
      </c>
      <c r="B193" s="114"/>
      <c r="C193" s="115"/>
      <c r="D193" s="85">
        <v>45</v>
      </c>
      <c r="E193" s="70">
        <f>SUM(E182:E192)</f>
        <v>17431.2</v>
      </c>
      <c r="F193" s="70">
        <f t="shared" ref="F193:H193" si="134">SUM(F182:F192)</f>
        <v>3106.3499999999995</v>
      </c>
      <c r="G193" s="70">
        <f t="shared" si="134"/>
        <v>6268.9499999999989</v>
      </c>
      <c r="H193" s="70">
        <f t="shared" si="134"/>
        <v>26806.500000000004</v>
      </c>
    </row>
    <row r="194" spans="1:8" ht="15" thickBot="1" x14ac:dyDescent="0.35">
      <c r="A194" s="110" t="s">
        <v>228</v>
      </c>
      <c r="B194" s="17">
        <v>190325610</v>
      </c>
      <c r="C194" s="16" t="s">
        <v>229</v>
      </c>
      <c r="D194" s="84">
        <v>1</v>
      </c>
      <c r="E194" s="67">
        <f t="shared" ref="E194:E197" si="135">+$D$282*D194</f>
        <v>387.36</v>
      </c>
      <c r="F194" s="67">
        <f t="shared" ref="F194:F197" si="136">+$D$283*D194</f>
        <v>69.03</v>
      </c>
      <c r="G194" s="67">
        <f t="shared" ref="G194:G197" si="137">+$D$284*D194</f>
        <v>139.31</v>
      </c>
      <c r="H194" s="67">
        <f t="shared" ref="H194:H197" si="138">SUM(E194:G194)</f>
        <v>595.70000000000005</v>
      </c>
    </row>
    <row r="195" spans="1:8" ht="15" thickBot="1" x14ac:dyDescent="0.35">
      <c r="A195" s="111"/>
      <c r="B195" s="17">
        <v>190328873</v>
      </c>
      <c r="C195" s="16" t="s">
        <v>230</v>
      </c>
      <c r="D195" s="84">
        <v>1</v>
      </c>
      <c r="E195" s="67">
        <f t="shared" si="135"/>
        <v>387.36</v>
      </c>
      <c r="F195" s="67">
        <f t="shared" si="136"/>
        <v>69.03</v>
      </c>
      <c r="G195" s="67">
        <f t="shared" si="137"/>
        <v>139.31</v>
      </c>
      <c r="H195" s="67">
        <f t="shared" si="138"/>
        <v>595.70000000000005</v>
      </c>
    </row>
    <row r="196" spans="1:8" ht="15" thickBot="1" x14ac:dyDescent="0.35">
      <c r="A196" s="111"/>
      <c r="B196" s="17">
        <v>190330034</v>
      </c>
      <c r="C196" s="16" t="s">
        <v>231</v>
      </c>
      <c r="D196" s="84">
        <v>1</v>
      </c>
      <c r="E196" s="67">
        <f t="shared" si="135"/>
        <v>387.36</v>
      </c>
      <c r="F196" s="67">
        <f t="shared" si="136"/>
        <v>69.03</v>
      </c>
      <c r="G196" s="67">
        <f t="shared" si="137"/>
        <v>139.31</v>
      </c>
      <c r="H196" s="67">
        <f t="shared" si="138"/>
        <v>595.70000000000005</v>
      </c>
    </row>
    <row r="197" spans="1:8" ht="15" thickBot="1" x14ac:dyDescent="0.35">
      <c r="A197" s="112"/>
      <c r="B197" s="17">
        <v>290325230</v>
      </c>
      <c r="C197" s="16" t="s">
        <v>232</v>
      </c>
      <c r="D197" s="84">
        <v>8</v>
      </c>
      <c r="E197" s="67">
        <f t="shared" si="135"/>
        <v>3098.88</v>
      </c>
      <c r="F197" s="67">
        <f t="shared" si="136"/>
        <v>552.24</v>
      </c>
      <c r="G197" s="67">
        <f t="shared" si="137"/>
        <v>1114.48</v>
      </c>
      <c r="H197" s="67">
        <f t="shared" si="138"/>
        <v>4765.6000000000004</v>
      </c>
    </row>
    <row r="198" spans="1:8" ht="15" thickBot="1" x14ac:dyDescent="0.35">
      <c r="A198" s="113" t="s">
        <v>233</v>
      </c>
      <c r="B198" s="114"/>
      <c r="C198" s="115"/>
      <c r="D198" s="85">
        <v>11</v>
      </c>
      <c r="E198" s="70">
        <f>SUM(E194:E197)</f>
        <v>4260.96</v>
      </c>
      <c r="F198" s="70">
        <f t="shared" ref="F198:H198" si="139">SUM(F194:F197)</f>
        <v>759.33</v>
      </c>
      <c r="G198" s="70">
        <f t="shared" si="139"/>
        <v>1532.41</v>
      </c>
      <c r="H198" s="70">
        <f t="shared" si="139"/>
        <v>6552.7000000000007</v>
      </c>
    </row>
    <row r="199" spans="1:8" ht="15" thickBot="1" x14ac:dyDescent="0.35">
      <c r="A199" s="110" t="s">
        <v>234</v>
      </c>
      <c r="B199" s="17">
        <v>190687050</v>
      </c>
      <c r="C199" s="16" t="s">
        <v>235</v>
      </c>
      <c r="D199" s="84">
        <v>2</v>
      </c>
      <c r="E199" s="67">
        <f t="shared" ref="E199:E210" si="140">+$D$282*D199</f>
        <v>774.72</v>
      </c>
      <c r="F199" s="67">
        <f t="shared" ref="F199:F210" si="141">+$D$283*D199</f>
        <v>138.06</v>
      </c>
      <c r="G199" s="67">
        <f t="shared" ref="G199:G210" si="142">+$D$284*D199</f>
        <v>278.62</v>
      </c>
      <c r="H199" s="67">
        <f t="shared" ref="H199:H210" si="143">SUM(E199:G199)</f>
        <v>1191.4000000000001</v>
      </c>
    </row>
    <row r="200" spans="1:8" ht="15" thickBot="1" x14ac:dyDescent="0.35">
      <c r="A200" s="111"/>
      <c r="B200" s="17">
        <v>190687399</v>
      </c>
      <c r="C200" s="16" t="s">
        <v>236</v>
      </c>
      <c r="D200" s="84">
        <v>2</v>
      </c>
      <c r="E200" s="67">
        <f t="shared" si="140"/>
        <v>774.72</v>
      </c>
      <c r="F200" s="67">
        <f t="shared" si="141"/>
        <v>138.06</v>
      </c>
      <c r="G200" s="67">
        <f t="shared" si="142"/>
        <v>278.62</v>
      </c>
      <c r="H200" s="67">
        <f t="shared" si="143"/>
        <v>1191.4000000000001</v>
      </c>
    </row>
    <row r="201" spans="1:8" ht="15" thickBot="1" x14ac:dyDescent="0.35">
      <c r="A201" s="111"/>
      <c r="B201" s="17">
        <v>190687584</v>
      </c>
      <c r="C201" s="16" t="s">
        <v>237</v>
      </c>
      <c r="D201" s="84">
        <v>1</v>
      </c>
      <c r="E201" s="67">
        <f t="shared" si="140"/>
        <v>387.36</v>
      </c>
      <c r="F201" s="67">
        <f t="shared" si="141"/>
        <v>69.03</v>
      </c>
      <c r="G201" s="67">
        <f t="shared" si="142"/>
        <v>139.31</v>
      </c>
      <c r="H201" s="67">
        <f t="shared" si="143"/>
        <v>595.70000000000005</v>
      </c>
    </row>
    <row r="202" spans="1:8" ht="15" thickBot="1" x14ac:dyDescent="0.35">
      <c r="A202" s="111"/>
      <c r="B202" s="17">
        <v>190687627</v>
      </c>
      <c r="C202" s="16" t="s">
        <v>238</v>
      </c>
      <c r="D202" s="84">
        <v>1</v>
      </c>
      <c r="E202" s="67">
        <f t="shared" si="140"/>
        <v>387.36</v>
      </c>
      <c r="F202" s="67">
        <f t="shared" si="141"/>
        <v>69.03</v>
      </c>
      <c r="G202" s="67">
        <f t="shared" si="142"/>
        <v>139.31</v>
      </c>
      <c r="H202" s="67">
        <f t="shared" si="143"/>
        <v>595.70000000000005</v>
      </c>
    </row>
    <row r="203" spans="1:8" ht="15" thickBot="1" x14ac:dyDescent="0.35">
      <c r="A203" s="111"/>
      <c r="B203" s="17">
        <v>190687965</v>
      </c>
      <c r="C203" s="16" t="s">
        <v>239</v>
      </c>
      <c r="D203" s="84">
        <v>2</v>
      </c>
      <c r="E203" s="67">
        <f t="shared" si="140"/>
        <v>774.72</v>
      </c>
      <c r="F203" s="67">
        <f t="shared" si="141"/>
        <v>138.06</v>
      </c>
      <c r="G203" s="67">
        <f t="shared" si="142"/>
        <v>278.62</v>
      </c>
      <c r="H203" s="67">
        <f t="shared" si="143"/>
        <v>1191.4000000000001</v>
      </c>
    </row>
    <row r="204" spans="1:8" ht="15" thickBot="1" x14ac:dyDescent="0.35">
      <c r="A204" s="111"/>
      <c r="B204" s="17">
        <v>190688914</v>
      </c>
      <c r="C204" s="16" t="s">
        <v>240</v>
      </c>
      <c r="D204" s="84">
        <v>2</v>
      </c>
      <c r="E204" s="67">
        <f t="shared" si="140"/>
        <v>774.72</v>
      </c>
      <c r="F204" s="67">
        <f t="shared" si="141"/>
        <v>138.06</v>
      </c>
      <c r="G204" s="67">
        <f t="shared" si="142"/>
        <v>278.62</v>
      </c>
      <c r="H204" s="67">
        <f t="shared" si="143"/>
        <v>1191.4000000000001</v>
      </c>
    </row>
    <row r="205" spans="1:8" ht="15" thickBot="1" x14ac:dyDescent="0.35">
      <c r="A205" s="111"/>
      <c r="B205" s="17">
        <v>190689820</v>
      </c>
      <c r="C205" s="16" t="s">
        <v>241</v>
      </c>
      <c r="D205" s="84">
        <v>2</v>
      </c>
      <c r="E205" s="67">
        <f t="shared" si="140"/>
        <v>774.72</v>
      </c>
      <c r="F205" s="67">
        <f t="shared" si="141"/>
        <v>138.06</v>
      </c>
      <c r="G205" s="67">
        <f t="shared" si="142"/>
        <v>278.62</v>
      </c>
      <c r="H205" s="67">
        <f t="shared" si="143"/>
        <v>1191.4000000000001</v>
      </c>
    </row>
    <row r="206" spans="1:8" ht="15" thickBot="1" x14ac:dyDescent="0.35">
      <c r="A206" s="111"/>
      <c r="B206" s="17">
        <v>190696633</v>
      </c>
      <c r="C206" s="16" t="s">
        <v>242</v>
      </c>
      <c r="D206" s="84">
        <v>1</v>
      </c>
      <c r="E206" s="67">
        <f t="shared" si="140"/>
        <v>387.36</v>
      </c>
      <c r="F206" s="67">
        <f t="shared" si="141"/>
        <v>69.03</v>
      </c>
      <c r="G206" s="67">
        <f t="shared" si="142"/>
        <v>139.31</v>
      </c>
      <c r="H206" s="67">
        <f t="shared" si="143"/>
        <v>595.70000000000005</v>
      </c>
    </row>
    <row r="207" spans="1:8" ht="15" thickBot="1" x14ac:dyDescent="0.35">
      <c r="A207" s="111"/>
      <c r="B207" s="17">
        <v>190696786</v>
      </c>
      <c r="C207" s="16" t="s">
        <v>243</v>
      </c>
      <c r="D207" s="84">
        <v>2</v>
      </c>
      <c r="E207" s="67">
        <f t="shared" si="140"/>
        <v>774.72</v>
      </c>
      <c r="F207" s="67">
        <f t="shared" si="141"/>
        <v>138.06</v>
      </c>
      <c r="G207" s="67">
        <f t="shared" si="142"/>
        <v>278.62</v>
      </c>
      <c r="H207" s="67">
        <f t="shared" si="143"/>
        <v>1191.4000000000001</v>
      </c>
    </row>
    <row r="208" spans="1:8" ht="15" thickBot="1" x14ac:dyDescent="0.35">
      <c r="A208" s="111"/>
      <c r="B208" s="17">
        <v>190696829</v>
      </c>
      <c r="C208" s="16" t="s">
        <v>244</v>
      </c>
      <c r="D208" s="84">
        <v>3</v>
      </c>
      <c r="E208" s="67">
        <f t="shared" si="140"/>
        <v>1162.08</v>
      </c>
      <c r="F208" s="67">
        <f t="shared" si="141"/>
        <v>207.09</v>
      </c>
      <c r="G208" s="67">
        <f t="shared" si="142"/>
        <v>417.93</v>
      </c>
      <c r="H208" s="67">
        <f t="shared" si="143"/>
        <v>1787.1</v>
      </c>
    </row>
    <row r="209" spans="1:8" ht="15" thickBot="1" x14ac:dyDescent="0.35">
      <c r="A209" s="111"/>
      <c r="B209" s="17">
        <v>190697016</v>
      </c>
      <c r="C209" s="16" t="s">
        <v>245</v>
      </c>
      <c r="D209" s="84">
        <v>1</v>
      </c>
      <c r="E209" s="67">
        <f t="shared" si="140"/>
        <v>387.36</v>
      </c>
      <c r="F209" s="67">
        <f t="shared" si="141"/>
        <v>69.03</v>
      </c>
      <c r="G209" s="67">
        <f t="shared" si="142"/>
        <v>139.31</v>
      </c>
      <c r="H209" s="67">
        <f t="shared" si="143"/>
        <v>595.70000000000005</v>
      </c>
    </row>
    <row r="210" spans="1:8" ht="15" thickBot="1" x14ac:dyDescent="0.35">
      <c r="A210" s="112"/>
      <c r="B210" s="17">
        <v>190697735</v>
      </c>
      <c r="C210" s="16" t="s">
        <v>246</v>
      </c>
      <c r="D210" s="84">
        <v>4</v>
      </c>
      <c r="E210" s="67">
        <f t="shared" si="140"/>
        <v>1549.44</v>
      </c>
      <c r="F210" s="67">
        <f t="shared" si="141"/>
        <v>276.12</v>
      </c>
      <c r="G210" s="67">
        <f t="shared" si="142"/>
        <v>557.24</v>
      </c>
      <c r="H210" s="67">
        <f t="shared" si="143"/>
        <v>2382.8000000000002</v>
      </c>
    </row>
    <row r="211" spans="1:8" ht="15" thickBot="1" x14ac:dyDescent="0.35">
      <c r="A211" s="113" t="s">
        <v>247</v>
      </c>
      <c r="B211" s="114"/>
      <c r="C211" s="115"/>
      <c r="D211" s="85">
        <v>23</v>
      </c>
      <c r="E211" s="70">
        <f>SUM(E199:E210)</f>
        <v>8909.2800000000007</v>
      </c>
      <c r="F211" s="70">
        <f t="shared" ref="F211:H211" si="144">SUM(F199:F210)</f>
        <v>1587.6899999999996</v>
      </c>
      <c r="G211" s="70">
        <f t="shared" si="144"/>
        <v>3204.1299999999992</v>
      </c>
      <c r="H211" s="70">
        <f t="shared" si="144"/>
        <v>13701.100000000002</v>
      </c>
    </row>
    <row r="212" spans="1:8" ht="15" thickBot="1" x14ac:dyDescent="0.35">
      <c r="A212" s="110" t="s">
        <v>248</v>
      </c>
      <c r="B212" s="17">
        <v>190505829</v>
      </c>
      <c r="C212" s="16" t="s">
        <v>249</v>
      </c>
      <c r="D212" s="84">
        <v>15</v>
      </c>
      <c r="E212" s="67">
        <f t="shared" ref="E212:E215" si="145">+$D$282*D212</f>
        <v>5810.4000000000005</v>
      </c>
      <c r="F212" s="67">
        <f t="shared" ref="F212:F215" si="146">+$D$283*D212</f>
        <v>1035.45</v>
      </c>
      <c r="G212" s="67">
        <f t="shared" ref="G212:G215" si="147">+$D$284*D212</f>
        <v>2089.65</v>
      </c>
      <c r="H212" s="67">
        <f t="shared" ref="H212:H215" si="148">SUM(E212:G212)</f>
        <v>8935.5</v>
      </c>
    </row>
    <row r="213" spans="1:8" ht="15" thickBot="1" x14ac:dyDescent="0.35">
      <c r="A213" s="111"/>
      <c r="B213" s="17">
        <v>190506888</v>
      </c>
      <c r="C213" s="16" t="s">
        <v>250</v>
      </c>
      <c r="D213" s="84">
        <v>1</v>
      </c>
      <c r="E213" s="67">
        <f t="shared" si="145"/>
        <v>387.36</v>
      </c>
      <c r="F213" s="67">
        <f t="shared" si="146"/>
        <v>69.03</v>
      </c>
      <c r="G213" s="67">
        <f t="shared" si="147"/>
        <v>139.31</v>
      </c>
      <c r="H213" s="67">
        <f t="shared" si="148"/>
        <v>595.70000000000005</v>
      </c>
    </row>
    <row r="214" spans="1:8" ht="15" thickBot="1" x14ac:dyDescent="0.35">
      <c r="A214" s="111"/>
      <c r="B214" s="17">
        <v>190506920</v>
      </c>
      <c r="C214" s="16" t="s">
        <v>251</v>
      </c>
      <c r="D214" s="84">
        <v>3</v>
      </c>
      <c r="E214" s="67">
        <f t="shared" si="145"/>
        <v>1162.08</v>
      </c>
      <c r="F214" s="67">
        <f t="shared" si="146"/>
        <v>207.09</v>
      </c>
      <c r="G214" s="67">
        <f t="shared" si="147"/>
        <v>417.93</v>
      </c>
      <c r="H214" s="67">
        <f t="shared" si="148"/>
        <v>1787.1</v>
      </c>
    </row>
    <row r="215" spans="1:8" ht="15" thickBot="1" x14ac:dyDescent="0.35">
      <c r="A215" s="112"/>
      <c r="B215" s="17">
        <v>305613992</v>
      </c>
      <c r="C215" s="16" t="s">
        <v>252</v>
      </c>
      <c r="D215" s="84">
        <v>17</v>
      </c>
      <c r="E215" s="67">
        <f t="shared" si="145"/>
        <v>6585.12</v>
      </c>
      <c r="F215" s="67">
        <f t="shared" si="146"/>
        <v>1173.51</v>
      </c>
      <c r="G215" s="67">
        <f t="shared" si="147"/>
        <v>2368.27</v>
      </c>
      <c r="H215" s="67">
        <f t="shared" si="148"/>
        <v>10126.9</v>
      </c>
    </row>
    <row r="216" spans="1:8" ht="15" thickBot="1" x14ac:dyDescent="0.35">
      <c r="A216" s="113" t="s">
        <v>253</v>
      </c>
      <c r="B216" s="114"/>
      <c r="C216" s="115"/>
      <c r="D216" s="85">
        <v>36</v>
      </c>
      <c r="E216" s="70">
        <f>SUM(E212:E215)</f>
        <v>13944.96</v>
      </c>
      <c r="F216" s="70">
        <f t="shared" ref="F216:H216" si="149">SUM(F212:F215)</f>
        <v>2485.08</v>
      </c>
      <c r="G216" s="70">
        <f t="shared" si="149"/>
        <v>5015.16</v>
      </c>
      <c r="H216" s="70">
        <f t="shared" si="149"/>
        <v>21445.200000000001</v>
      </c>
    </row>
    <row r="217" spans="1:8" ht="15" thickBot="1" x14ac:dyDescent="0.35">
      <c r="A217" s="110" t="s">
        <v>254</v>
      </c>
      <c r="B217" s="17">
        <v>190457359</v>
      </c>
      <c r="C217" s="16" t="s">
        <v>255</v>
      </c>
      <c r="D217" s="84">
        <v>2</v>
      </c>
      <c r="E217" s="67">
        <f t="shared" ref="E217:E219" si="150">+$D$282*D217</f>
        <v>774.72</v>
      </c>
      <c r="F217" s="67">
        <f t="shared" ref="F217:F219" si="151">+$D$283*D217</f>
        <v>138.06</v>
      </c>
      <c r="G217" s="67">
        <f t="shared" ref="G217:G219" si="152">+$D$284*D217</f>
        <v>278.62</v>
      </c>
      <c r="H217" s="67">
        <f t="shared" ref="H217:H219" si="153">SUM(E217:G217)</f>
        <v>1191.4000000000001</v>
      </c>
    </row>
    <row r="218" spans="1:8" ht="15" thickBot="1" x14ac:dyDescent="0.35">
      <c r="A218" s="111"/>
      <c r="B218" s="17">
        <v>190469660</v>
      </c>
      <c r="C218" s="16" t="s">
        <v>256</v>
      </c>
      <c r="D218" s="84">
        <v>1</v>
      </c>
      <c r="E218" s="67">
        <f t="shared" si="150"/>
        <v>387.36</v>
      </c>
      <c r="F218" s="67">
        <f t="shared" si="151"/>
        <v>69.03</v>
      </c>
      <c r="G218" s="67">
        <f t="shared" si="152"/>
        <v>139.31</v>
      </c>
      <c r="H218" s="67">
        <f t="shared" si="153"/>
        <v>595.70000000000005</v>
      </c>
    </row>
    <row r="219" spans="1:8" ht="15" thickBot="1" x14ac:dyDescent="0.35">
      <c r="A219" s="112"/>
      <c r="B219" s="17">
        <v>290469280</v>
      </c>
      <c r="C219" s="16" t="s">
        <v>257</v>
      </c>
      <c r="D219" s="84">
        <v>2</v>
      </c>
      <c r="E219" s="67">
        <f t="shared" si="150"/>
        <v>774.72</v>
      </c>
      <c r="F219" s="67">
        <f t="shared" si="151"/>
        <v>138.06</v>
      </c>
      <c r="G219" s="67">
        <f t="shared" si="152"/>
        <v>278.62</v>
      </c>
      <c r="H219" s="67">
        <f t="shared" si="153"/>
        <v>1191.4000000000001</v>
      </c>
    </row>
    <row r="220" spans="1:8" ht="15" thickBot="1" x14ac:dyDescent="0.35">
      <c r="A220" s="113" t="s">
        <v>258</v>
      </c>
      <c r="B220" s="114"/>
      <c r="C220" s="115"/>
      <c r="D220" s="85">
        <v>5</v>
      </c>
      <c r="E220" s="70">
        <f>SUM(E217:E219)</f>
        <v>1936.8</v>
      </c>
      <c r="F220" s="70">
        <f t="shared" ref="F220:H220" si="154">SUM(F217:F219)</f>
        <v>345.15</v>
      </c>
      <c r="G220" s="70">
        <f t="shared" si="154"/>
        <v>696.55</v>
      </c>
      <c r="H220" s="70">
        <f t="shared" si="154"/>
        <v>2978.5</v>
      </c>
    </row>
    <row r="221" spans="1:8" ht="15" thickBot="1" x14ac:dyDescent="0.35">
      <c r="A221" s="110" t="s">
        <v>259</v>
      </c>
      <c r="B221" s="17">
        <v>190555846</v>
      </c>
      <c r="C221" s="16" t="s">
        <v>260</v>
      </c>
      <c r="D221" s="84">
        <v>1</v>
      </c>
      <c r="E221" s="67">
        <f t="shared" ref="E221:E233" si="155">+$D$282*D221</f>
        <v>387.36</v>
      </c>
      <c r="F221" s="67">
        <f t="shared" ref="F221:F233" si="156">+$D$283*D221</f>
        <v>69.03</v>
      </c>
      <c r="G221" s="67">
        <f t="shared" ref="G221:G233" si="157">+$D$284*D221</f>
        <v>139.31</v>
      </c>
      <c r="H221" s="67">
        <f t="shared" ref="H221:H233" si="158">SUM(E221:G221)</f>
        <v>595.70000000000005</v>
      </c>
    </row>
    <row r="222" spans="1:8" ht="15" thickBot="1" x14ac:dyDescent="0.35">
      <c r="A222" s="111"/>
      <c r="B222" s="17">
        <v>190557473</v>
      </c>
      <c r="C222" s="16" t="s">
        <v>261</v>
      </c>
      <c r="D222" s="84">
        <v>4</v>
      </c>
      <c r="E222" s="67">
        <f t="shared" si="155"/>
        <v>1549.44</v>
      </c>
      <c r="F222" s="67">
        <f t="shared" si="156"/>
        <v>276.12</v>
      </c>
      <c r="G222" s="67">
        <f t="shared" si="157"/>
        <v>557.24</v>
      </c>
      <c r="H222" s="67">
        <f t="shared" si="158"/>
        <v>2382.8000000000002</v>
      </c>
    </row>
    <row r="223" spans="1:8" ht="15" thickBot="1" x14ac:dyDescent="0.35">
      <c r="A223" s="111"/>
      <c r="B223" s="17">
        <v>190581620</v>
      </c>
      <c r="C223" s="16" t="s">
        <v>262</v>
      </c>
      <c r="D223" s="84">
        <v>1</v>
      </c>
      <c r="E223" s="67">
        <f t="shared" si="155"/>
        <v>387.36</v>
      </c>
      <c r="F223" s="67">
        <f t="shared" si="156"/>
        <v>69.03</v>
      </c>
      <c r="G223" s="67">
        <f t="shared" si="157"/>
        <v>139.31</v>
      </c>
      <c r="H223" s="67">
        <f t="shared" si="158"/>
        <v>595.70000000000005</v>
      </c>
    </row>
    <row r="224" spans="1:8" ht="15" thickBot="1" x14ac:dyDescent="0.35">
      <c r="A224" s="111"/>
      <c r="B224" s="17">
        <v>190586368</v>
      </c>
      <c r="C224" s="16" t="s">
        <v>263</v>
      </c>
      <c r="D224" s="84">
        <v>1</v>
      </c>
      <c r="E224" s="67">
        <f t="shared" si="155"/>
        <v>387.36</v>
      </c>
      <c r="F224" s="67">
        <f t="shared" si="156"/>
        <v>69.03</v>
      </c>
      <c r="G224" s="67">
        <f t="shared" si="157"/>
        <v>139.31</v>
      </c>
      <c r="H224" s="67">
        <f t="shared" si="158"/>
        <v>595.70000000000005</v>
      </c>
    </row>
    <row r="225" spans="1:8" ht="15" thickBot="1" x14ac:dyDescent="0.35">
      <c r="A225" s="111"/>
      <c r="B225" s="17">
        <v>190597425</v>
      </c>
      <c r="C225" s="16" t="s">
        <v>264</v>
      </c>
      <c r="D225" s="84">
        <v>1</v>
      </c>
      <c r="E225" s="67">
        <f t="shared" si="155"/>
        <v>387.36</v>
      </c>
      <c r="F225" s="67">
        <f t="shared" si="156"/>
        <v>69.03</v>
      </c>
      <c r="G225" s="67">
        <f t="shared" si="157"/>
        <v>139.31</v>
      </c>
      <c r="H225" s="67">
        <f t="shared" si="158"/>
        <v>595.70000000000005</v>
      </c>
    </row>
    <row r="226" spans="1:8" ht="15" thickBot="1" x14ac:dyDescent="0.35">
      <c r="A226" s="111"/>
      <c r="B226" s="17">
        <v>190597578</v>
      </c>
      <c r="C226" s="16" t="s">
        <v>265</v>
      </c>
      <c r="D226" s="84">
        <v>1</v>
      </c>
      <c r="E226" s="67">
        <f t="shared" si="155"/>
        <v>387.36</v>
      </c>
      <c r="F226" s="67">
        <f t="shared" si="156"/>
        <v>69.03</v>
      </c>
      <c r="G226" s="67">
        <f t="shared" si="157"/>
        <v>139.31</v>
      </c>
      <c r="H226" s="67">
        <f t="shared" si="158"/>
        <v>595.70000000000005</v>
      </c>
    </row>
    <row r="227" spans="1:8" ht="15" thickBot="1" x14ac:dyDescent="0.35">
      <c r="A227" s="111"/>
      <c r="B227" s="17">
        <v>190597610</v>
      </c>
      <c r="C227" s="16" t="s">
        <v>266</v>
      </c>
      <c r="D227" s="84">
        <v>1</v>
      </c>
      <c r="E227" s="67">
        <f t="shared" si="155"/>
        <v>387.36</v>
      </c>
      <c r="F227" s="67">
        <f t="shared" si="156"/>
        <v>69.03</v>
      </c>
      <c r="G227" s="67">
        <f t="shared" si="157"/>
        <v>139.31</v>
      </c>
      <c r="H227" s="67">
        <f t="shared" si="158"/>
        <v>595.70000000000005</v>
      </c>
    </row>
    <row r="228" spans="1:8" ht="15" thickBot="1" x14ac:dyDescent="0.35">
      <c r="A228" s="111"/>
      <c r="B228" s="17">
        <v>190597763</v>
      </c>
      <c r="C228" s="16" t="s">
        <v>267</v>
      </c>
      <c r="D228" s="84">
        <v>3</v>
      </c>
      <c r="E228" s="67">
        <f t="shared" si="155"/>
        <v>1162.08</v>
      </c>
      <c r="F228" s="67">
        <f t="shared" si="156"/>
        <v>207.09</v>
      </c>
      <c r="G228" s="67">
        <f t="shared" si="157"/>
        <v>417.93</v>
      </c>
      <c r="H228" s="67">
        <f t="shared" si="158"/>
        <v>1787.1</v>
      </c>
    </row>
    <row r="229" spans="1:8" ht="15" thickBot="1" x14ac:dyDescent="0.35">
      <c r="A229" s="111"/>
      <c r="B229" s="17">
        <v>190598299</v>
      </c>
      <c r="C229" s="16" t="s">
        <v>268</v>
      </c>
      <c r="D229" s="84">
        <v>3</v>
      </c>
      <c r="E229" s="67">
        <f t="shared" si="155"/>
        <v>1162.08</v>
      </c>
      <c r="F229" s="67">
        <f t="shared" si="156"/>
        <v>207.09</v>
      </c>
      <c r="G229" s="67">
        <f t="shared" si="157"/>
        <v>417.93</v>
      </c>
      <c r="H229" s="67">
        <f t="shared" si="158"/>
        <v>1787.1</v>
      </c>
    </row>
    <row r="230" spans="1:8" ht="15" thickBot="1" x14ac:dyDescent="0.35">
      <c r="A230" s="111"/>
      <c r="B230" s="17">
        <v>191553054</v>
      </c>
      <c r="C230" s="16" t="s">
        <v>269</v>
      </c>
      <c r="D230" s="84">
        <v>15</v>
      </c>
      <c r="E230" s="67">
        <f t="shared" si="155"/>
        <v>5810.4000000000005</v>
      </c>
      <c r="F230" s="67">
        <f t="shared" si="156"/>
        <v>1035.45</v>
      </c>
      <c r="G230" s="67">
        <f t="shared" si="157"/>
        <v>2089.65</v>
      </c>
      <c r="H230" s="67">
        <f t="shared" si="158"/>
        <v>8935.5</v>
      </c>
    </row>
    <row r="231" spans="1:8" ht="15" thickBot="1" x14ac:dyDescent="0.35">
      <c r="A231" s="111"/>
      <c r="B231" s="17">
        <v>191873143</v>
      </c>
      <c r="C231" s="16" t="s">
        <v>270</v>
      </c>
      <c r="D231" s="84">
        <v>5</v>
      </c>
      <c r="E231" s="67">
        <f t="shared" si="155"/>
        <v>1936.8000000000002</v>
      </c>
      <c r="F231" s="67">
        <f t="shared" si="156"/>
        <v>345.15</v>
      </c>
      <c r="G231" s="67">
        <f t="shared" si="157"/>
        <v>696.55</v>
      </c>
      <c r="H231" s="67">
        <f t="shared" si="158"/>
        <v>2978.5</v>
      </c>
    </row>
    <row r="232" spans="1:8" ht="15" thickBot="1" x14ac:dyDescent="0.35">
      <c r="A232" s="111"/>
      <c r="B232" s="17">
        <v>290554930</v>
      </c>
      <c r="C232" s="16" t="s">
        <v>271</v>
      </c>
      <c r="D232" s="84">
        <v>4</v>
      </c>
      <c r="E232" s="67">
        <f t="shared" si="155"/>
        <v>1549.44</v>
      </c>
      <c r="F232" s="67">
        <f t="shared" si="156"/>
        <v>276.12</v>
      </c>
      <c r="G232" s="67">
        <f t="shared" si="157"/>
        <v>557.24</v>
      </c>
      <c r="H232" s="67">
        <f t="shared" si="158"/>
        <v>2382.8000000000002</v>
      </c>
    </row>
    <row r="233" spans="1:8" ht="15" thickBot="1" x14ac:dyDescent="0.35">
      <c r="A233" s="112"/>
      <c r="B233" s="17">
        <v>290558380</v>
      </c>
      <c r="C233" s="16" t="s">
        <v>272</v>
      </c>
      <c r="D233" s="84">
        <v>7</v>
      </c>
      <c r="E233" s="67">
        <f t="shared" si="155"/>
        <v>2711.52</v>
      </c>
      <c r="F233" s="67">
        <f t="shared" si="156"/>
        <v>483.21000000000004</v>
      </c>
      <c r="G233" s="67">
        <f t="shared" si="157"/>
        <v>975.17000000000007</v>
      </c>
      <c r="H233" s="67">
        <f t="shared" si="158"/>
        <v>4169.8999999999996</v>
      </c>
    </row>
    <row r="234" spans="1:8" ht="15" thickBot="1" x14ac:dyDescent="0.35">
      <c r="A234" s="113" t="s">
        <v>273</v>
      </c>
      <c r="B234" s="114"/>
      <c r="C234" s="115"/>
      <c r="D234" s="85">
        <v>47</v>
      </c>
      <c r="E234" s="70">
        <f>SUM(E221:E233)</f>
        <v>18205.919999999998</v>
      </c>
      <c r="F234" s="70">
        <f t="shared" ref="F234:H234" si="159">SUM(F221:F233)</f>
        <v>3244.41</v>
      </c>
      <c r="G234" s="70">
        <f t="shared" si="159"/>
        <v>6547.57</v>
      </c>
      <c r="H234" s="70">
        <f t="shared" si="159"/>
        <v>27997.899999999994</v>
      </c>
    </row>
    <row r="235" spans="1:8" ht="15" thickBot="1" x14ac:dyDescent="0.35">
      <c r="A235" s="110" t="s">
        <v>274</v>
      </c>
      <c r="B235" s="17">
        <v>190647294</v>
      </c>
      <c r="C235" s="16" t="s">
        <v>275</v>
      </c>
      <c r="D235" s="84">
        <v>1</v>
      </c>
      <c r="E235" s="67">
        <f t="shared" ref="E235:E236" si="160">+$D$282*D235</f>
        <v>387.36</v>
      </c>
      <c r="F235" s="67">
        <f t="shared" ref="F235:F236" si="161">+$D$283*D235</f>
        <v>69.03</v>
      </c>
      <c r="G235" s="67">
        <f t="shared" ref="G235:G236" si="162">+$D$284*D235</f>
        <v>139.31</v>
      </c>
      <c r="H235" s="67">
        <f t="shared" ref="H235:H236" si="163">SUM(E235:G235)</f>
        <v>595.70000000000005</v>
      </c>
    </row>
    <row r="236" spans="1:8" ht="15" thickBot="1" x14ac:dyDescent="0.35">
      <c r="A236" s="112"/>
      <c r="B236" s="17">
        <v>190647522</v>
      </c>
      <c r="C236" s="16" t="s">
        <v>276</v>
      </c>
      <c r="D236" s="84">
        <v>1</v>
      </c>
      <c r="E236" s="67">
        <f t="shared" si="160"/>
        <v>387.36</v>
      </c>
      <c r="F236" s="67">
        <f t="shared" si="161"/>
        <v>69.03</v>
      </c>
      <c r="G236" s="67">
        <f t="shared" si="162"/>
        <v>139.31</v>
      </c>
      <c r="H236" s="67">
        <f t="shared" si="163"/>
        <v>595.70000000000005</v>
      </c>
    </row>
    <row r="237" spans="1:8" ht="15" thickBot="1" x14ac:dyDescent="0.35">
      <c r="A237" s="113" t="s">
        <v>277</v>
      </c>
      <c r="B237" s="114"/>
      <c r="C237" s="115"/>
      <c r="D237" s="85">
        <v>2</v>
      </c>
      <c r="E237" s="70">
        <f>SUM(E235:E236)</f>
        <v>774.72</v>
      </c>
      <c r="F237" s="70">
        <f t="shared" ref="F237:H237" si="164">SUM(F235:F236)</f>
        <v>138.06</v>
      </c>
      <c r="G237" s="70">
        <f t="shared" si="164"/>
        <v>278.62</v>
      </c>
      <c r="H237" s="70">
        <f t="shared" si="164"/>
        <v>1191.4000000000001</v>
      </c>
    </row>
    <row r="238" spans="1:8" ht="15" thickBot="1" x14ac:dyDescent="0.35">
      <c r="A238" s="110" t="s">
        <v>279</v>
      </c>
      <c r="B238" s="17">
        <v>190089747</v>
      </c>
      <c r="C238" s="16" t="s">
        <v>280</v>
      </c>
      <c r="D238" s="84">
        <v>24</v>
      </c>
      <c r="E238" s="67">
        <f t="shared" ref="E238:E242" si="165">+$D$282*D238</f>
        <v>9296.64</v>
      </c>
      <c r="F238" s="67">
        <f t="shared" ref="F238:F242" si="166">+$D$283*D238</f>
        <v>1656.72</v>
      </c>
      <c r="G238" s="67">
        <f t="shared" ref="G238:G242" si="167">+$D$284*D238</f>
        <v>3343.44</v>
      </c>
      <c r="H238" s="67">
        <f t="shared" ref="H238:H242" si="168">SUM(E238:G238)</f>
        <v>14296.8</v>
      </c>
    </row>
    <row r="239" spans="1:8" ht="15" thickBot="1" x14ac:dyDescent="0.35">
      <c r="A239" s="111"/>
      <c r="B239" s="17">
        <v>190090525</v>
      </c>
      <c r="C239" s="16" t="s">
        <v>281</v>
      </c>
      <c r="D239" s="84">
        <v>6</v>
      </c>
      <c r="E239" s="67">
        <f t="shared" si="165"/>
        <v>2324.16</v>
      </c>
      <c r="F239" s="67">
        <f t="shared" si="166"/>
        <v>414.18</v>
      </c>
      <c r="G239" s="67">
        <f t="shared" si="167"/>
        <v>835.86</v>
      </c>
      <c r="H239" s="67">
        <f t="shared" si="168"/>
        <v>3574.2</v>
      </c>
    </row>
    <row r="240" spans="1:8" ht="15" thickBot="1" x14ac:dyDescent="0.35">
      <c r="A240" s="111"/>
      <c r="B240" s="17">
        <v>190108037</v>
      </c>
      <c r="C240" s="16" t="s">
        <v>282</v>
      </c>
      <c r="D240" s="84">
        <v>1</v>
      </c>
      <c r="E240" s="67">
        <f t="shared" si="165"/>
        <v>387.36</v>
      </c>
      <c r="F240" s="67">
        <f t="shared" si="166"/>
        <v>69.03</v>
      </c>
      <c r="G240" s="67">
        <f t="shared" si="167"/>
        <v>139.31</v>
      </c>
      <c r="H240" s="67">
        <f t="shared" si="168"/>
        <v>595.70000000000005</v>
      </c>
    </row>
    <row r="241" spans="1:8" ht="15" thickBot="1" x14ac:dyDescent="0.35">
      <c r="A241" s="111"/>
      <c r="B241" s="17">
        <v>190109096</v>
      </c>
      <c r="C241" s="16" t="s">
        <v>283</v>
      </c>
      <c r="D241" s="84">
        <v>5</v>
      </c>
      <c r="E241" s="67">
        <f t="shared" si="165"/>
        <v>1936.8000000000002</v>
      </c>
      <c r="F241" s="67">
        <f t="shared" si="166"/>
        <v>345.15</v>
      </c>
      <c r="G241" s="67">
        <f t="shared" si="167"/>
        <v>696.55</v>
      </c>
      <c r="H241" s="67">
        <f t="shared" si="168"/>
        <v>2978.5</v>
      </c>
    </row>
    <row r="242" spans="1:8" ht="15" thickBot="1" x14ac:dyDescent="0.35">
      <c r="A242" s="112"/>
      <c r="B242" s="17">
        <v>306981303</v>
      </c>
      <c r="C242" s="16" t="s">
        <v>284</v>
      </c>
      <c r="D242" s="84">
        <v>4</v>
      </c>
      <c r="E242" s="67">
        <f t="shared" si="165"/>
        <v>1549.44</v>
      </c>
      <c r="F242" s="67">
        <f t="shared" si="166"/>
        <v>276.12</v>
      </c>
      <c r="G242" s="67">
        <f t="shared" si="167"/>
        <v>557.24</v>
      </c>
      <c r="H242" s="67">
        <f t="shared" si="168"/>
        <v>2382.8000000000002</v>
      </c>
    </row>
    <row r="243" spans="1:8" ht="15" thickBot="1" x14ac:dyDescent="0.35">
      <c r="A243" s="113" t="s">
        <v>285</v>
      </c>
      <c r="B243" s="114"/>
      <c r="C243" s="115"/>
      <c r="D243" s="85">
        <v>40</v>
      </c>
      <c r="E243" s="70">
        <f>SUM(E238:E242)</f>
        <v>15494.4</v>
      </c>
      <c r="F243" s="70">
        <f t="shared" ref="F243:H243" si="169">SUM(F238:F242)</f>
        <v>2761.2000000000003</v>
      </c>
      <c r="G243" s="70">
        <f t="shared" si="169"/>
        <v>5572.4000000000005</v>
      </c>
      <c r="H243" s="70">
        <f t="shared" si="169"/>
        <v>23828</v>
      </c>
    </row>
    <row r="244" spans="1:8" ht="15" thickBot="1" x14ac:dyDescent="0.35">
      <c r="A244" s="110" t="s">
        <v>286</v>
      </c>
      <c r="B244" s="17">
        <v>190480023</v>
      </c>
      <c r="C244" s="16" t="s">
        <v>287</v>
      </c>
      <c r="D244" s="84">
        <v>2</v>
      </c>
      <c r="E244" s="67">
        <f t="shared" ref="E244:E250" si="170">+$D$282*D244</f>
        <v>774.72</v>
      </c>
      <c r="F244" s="67">
        <f t="shared" ref="F244:F250" si="171">+$D$283*D244</f>
        <v>138.06</v>
      </c>
      <c r="G244" s="67">
        <f t="shared" ref="G244:G250" si="172">+$D$284*D244</f>
        <v>278.62</v>
      </c>
      <c r="H244" s="67">
        <f t="shared" ref="H244:H250" si="173">SUM(E244:G244)</f>
        <v>1191.4000000000001</v>
      </c>
    </row>
    <row r="245" spans="1:8" ht="15" thickBot="1" x14ac:dyDescent="0.35">
      <c r="A245" s="111"/>
      <c r="B245" s="17">
        <v>190480361</v>
      </c>
      <c r="C245" s="16" t="s">
        <v>288</v>
      </c>
      <c r="D245" s="84">
        <v>10</v>
      </c>
      <c r="E245" s="67">
        <f t="shared" si="170"/>
        <v>3873.6000000000004</v>
      </c>
      <c r="F245" s="67">
        <f t="shared" si="171"/>
        <v>690.3</v>
      </c>
      <c r="G245" s="67">
        <f t="shared" si="172"/>
        <v>1393.1</v>
      </c>
      <c r="H245" s="67">
        <f t="shared" si="173"/>
        <v>5957</v>
      </c>
    </row>
    <row r="246" spans="1:8" ht="15" thickBot="1" x14ac:dyDescent="0.35">
      <c r="A246" s="111"/>
      <c r="B246" s="17">
        <v>190486396</v>
      </c>
      <c r="C246" s="16" t="s">
        <v>289</v>
      </c>
      <c r="D246" s="84">
        <v>1</v>
      </c>
      <c r="E246" s="67">
        <f t="shared" si="170"/>
        <v>387.36</v>
      </c>
      <c r="F246" s="67">
        <f t="shared" si="171"/>
        <v>69.03</v>
      </c>
      <c r="G246" s="67">
        <f t="shared" si="172"/>
        <v>139.31</v>
      </c>
      <c r="H246" s="67">
        <f t="shared" si="173"/>
        <v>595.70000000000005</v>
      </c>
    </row>
    <row r="247" spans="1:8" ht="15" thickBot="1" x14ac:dyDescent="0.35">
      <c r="A247" s="111"/>
      <c r="B247" s="17">
        <v>190486624</v>
      </c>
      <c r="C247" s="16" t="s">
        <v>290</v>
      </c>
      <c r="D247" s="84">
        <v>3</v>
      </c>
      <c r="E247" s="67">
        <f t="shared" si="170"/>
        <v>1162.08</v>
      </c>
      <c r="F247" s="67">
        <f t="shared" si="171"/>
        <v>207.09</v>
      </c>
      <c r="G247" s="67">
        <f t="shared" si="172"/>
        <v>417.93</v>
      </c>
      <c r="H247" s="67">
        <f t="shared" si="173"/>
        <v>1787.1</v>
      </c>
    </row>
    <row r="248" spans="1:8" ht="15" thickBot="1" x14ac:dyDescent="0.35">
      <c r="A248" s="111"/>
      <c r="B248" s="17">
        <v>190487530</v>
      </c>
      <c r="C248" s="16" t="s">
        <v>424</v>
      </c>
      <c r="D248" s="84">
        <v>2</v>
      </c>
      <c r="E248" s="67">
        <f t="shared" si="170"/>
        <v>774.72</v>
      </c>
      <c r="F248" s="67">
        <f t="shared" si="171"/>
        <v>138.06</v>
      </c>
      <c r="G248" s="67">
        <f t="shared" si="172"/>
        <v>278.62</v>
      </c>
      <c r="H248" s="67">
        <f t="shared" si="173"/>
        <v>1191.4000000000001</v>
      </c>
    </row>
    <row r="249" spans="1:8" ht="15" thickBot="1" x14ac:dyDescent="0.35">
      <c r="A249" s="111"/>
      <c r="B249" s="17">
        <v>290485480</v>
      </c>
      <c r="C249" s="16" t="s">
        <v>291</v>
      </c>
      <c r="D249" s="84">
        <v>2</v>
      </c>
      <c r="E249" s="67">
        <f t="shared" si="170"/>
        <v>774.72</v>
      </c>
      <c r="F249" s="67">
        <f t="shared" si="171"/>
        <v>138.06</v>
      </c>
      <c r="G249" s="67">
        <f t="shared" si="172"/>
        <v>278.62</v>
      </c>
      <c r="H249" s="67">
        <f t="shared" si="173"/>
        <v>1191.4000000000001</v>
      </c>
    </row>
    <row r="250" spans="1:8" ht="15" thickBot="1" x14ac:dyDescent="0.35">
      <c r="A250" s="112"/>
      <c r="B250" s="17">
        <v>290487150</v>
      </c>
      <c r="C250" s="16" t="s">
        <v>292</v>
      </c>
      <c r="D250" s="84">
        <v>5</v>
      </c>
      <c r="E250" s="67">
        <f t="shared" si="170"/>
        <v>1936.8000000000002</v>
      </c>
      <c r="F250" s="67">
        <f t="shared" si="171"/>
        <v>345.15</v>
      </c>
      <c r="G250" s="67">
        <f t="shared" si="172"/>
        <v>696.55</v>
      </c>
      <c r="H250" s="67">
        <f t="shared" si="173"/>
        <v>2978.5</v>
      </c>
    </row>
    <row r="251" spans="1:8" ht="15" thickBot="1" x14ac:dyDescent="0.35">
      <c r="A251" s="113" t="s">
        <v>293</v>
      </c>
      <c r="B251" s="114"/>
      <c r="C251" s="115"/>
      <c r="D251" s="85">
        <v>25</v>
      </c>
      <c r="E251" s="70">
        <f>SUM(E244:E250)</f>
        <v>9684</v>
      </c>
      <c r="F251" s="70">
        <f t="shared" ref="F251:H251" si="174">SUM(F244:F250)</f>
        <v>1725.7499999999995</v>
      </c>
      <c r="G251" s="70">
        <f t="shared" si="174"/>
        <v>3482.7499999999991</v>
      </c>
      <c r="H251" s="70">
        <f t="shared" si="174"/>
        <v>14892.499999999998</v>
      </c>
    </row>
    <row r="252" spans="1:8" ht="15" thickBot="1" x14ac:dyDescent="0.35">
      <c r="A252" s="110" t="s">
        <v>294</v>
      </c>
      <c r="B252" s="17">
        <v>190008065</v>
      </c>
      <c r="C252" s="16" t="s">
        <v>295</v>
      </c>
      <c r="D252" s="84">
        <v>2</v>
      </c>
      <c r="E252" s="67">
        <f t="shared" ref="E252:E274" si="175">+$D$282*D252</f>
        <v>774.72</v>
      </c>
      <c r="F252" s="67">
        <f t="shared" ref="F252:F274" si="176">+$D$283*D252</f>
        <v>138.06</v>
      </c>
      <c r="G252" s="67">
        <f t="shared" ref="G252:G274" si="177">+$D$284*D252</f>
        <v>278.62</v>
      </c>
      <c r="H252" s="67">
        <f t="shared" ref="H252:H274" si="178">SUM(E252:G252)</f>
        <v>1191.4000000000001</v>
      </c>
    </row>
    <row r="253" spans="1:8" ht="15" thickBot="1" x14ac:dyDescent="0.35">
      <c r="A253" s="111"/>
      <c r="B253" s="17">
        <v>190012868</v>
      </c>
      <c r="C253" s="16" t="s">
        <v>296</v>
      </c>
      <c r="D253" s="84">
        <v>1</v>
      </c>
      <c r="E253" s="67">
        <f t="shared" si="175"/>
        <v>387.36</v>
      </c>
      <c r="F253" s="67">
        <f t="shared" si="176"/>
        <v>69.03</v>
      </c>
      <c r="G253" s="67">
        <f t="shared" si="177"/>
        <v>139.31</v>
      </c>
      <c r="H253" s="67">
        <f t="shared" si="178"/>
        <v>595.70000000000005</v>
      </c>
    </row>
    <row r="254" spans="1:8" ht="15" thickBot="1" x14ac:dyDescent="0.35">
      <c r="A254" s="111"/>
      <c r="B254" s="17">
        <v>190015782</v>
      </c>
      <c r="C254" s="16" t="s">
        <v>297</v>
      </c>
      <c r="D254" s="84">
        <v>1</v>
      </c>
      <c r="E254" s="67">
        <f t="shared" si="175"/>
        <v>387.36</v>
      </c>
      <c r="F254" s="67">
        <f t="shared" si="176"/>
        <v>69.03</v>
      </c>
      <c r="G254" s="67">
        <f t="shared" si="177"/>
        <v>139.31</v>
      </c>
      <c r="H254" s="67">
        <f t="shared" si="178"/>
        <v>595.70000000000005</v>
      </c>
    </row>
    <row r="255" spans="1:8" ht="15" thickBot="1" x14ac:dyDescent="0.35">
      <c r="A255" s="111"/>
      <c r="B255" s="17">
        <v>190017452</v>
      </c>
      <c r="C255" s="16" t="s">
        <v>298</v>
      </c>
      <c r="D255" s="84">
        <v>1</v>
      </c>
      <c r="E255" s="67">
        <f t="shared" si="175"/>
        <v>387.36</v>
      </c>
      <c r="F255" s="67">
        <f t="shared" si="176"/>
        <v>69.03</v>
      </c>
      <c r="G255" s="67">
        <f t="shared" si="177"/>
        <v>139.31</v>
      </c>
      <c r="H255" s="67">
        <f t="shared" si="178"/>
        <v>595.70000000000005</v>
      </c>
    </row>
    <row r="256" spans="1:8" ht="15" thickBot="1" x14ac:dyDescent="0.35">
      <c r="A256" s="111"/>
      <c r="B256" s="17">
        <v>190019122</v>
      </c>
      <c r="C256" s="16" t="s">
        <v>299</v>
      </c>
      <c r="D256" s="84">
        <v>1</v>
      </c>
      <c r="E256" s="67">
        <f t="shared" si="175"/>
        <v>387.36</v>
      </c>
      <c r="F256" s="67">
        <f t="shared" si="176"/>
        <v>69.03</v>
      </c>
      <c r="G256" s="67">
        <f t="shared" si="177"/>
        <v>139.31</v>
      </c>
      <c r="H256" s="67">
        <f t="shared" si="178"/>
        <v>595.70000000000005</v>
      </c>
    </row>
    <row r="257" spans="1:8" ht="15" thickBot="1" x14ac:dyDescent="0.35">
      <c r="A257" s="111"/>
      <c r="B257" s="17">
        <v>190021155</v>
      </c>
      <c r="C257" s="16" t="s">
        <v>300</v>
      </c>
      <c r="D257" s="84">
        <v>1</v>
      </c>
      <c r="E257" s="67">
        <f t="shared" si="175"/>
        <v>387.36</v>
      </c>
      <c r="F257" s="67">
        <f t="shared" si="176"/>
        <v>69.03</v>
      </c>
      <c r="G257" s="67">
        <f t="shared" si="177"/>
        <v>139.31</v>
      </c>
      <c r="H257" s="67">
        <f t="shared" si="178"/>
        <v>595.70000000000005</v>
      </c>
    </row>
    <row r="258" spans="1:8" ht="15" thickBot="1" x14ac:dyDescent="0.35">
      <c r="A258" s="111"/>
      <c r="B258" s="17">
        <v>190021721</v>
      </c>
      <c r="C258" s="16" t="s">
        <v>301</v>
      </c>
      <c r="D258" s="84">
        <v>1</v>
      </c>
      <c r="E258" s="67">
        <f t="shared" si="175"/>
        <v>387.36</v>
      </c>
      <c r="F258" s="67">
        <f t="shared" si="176"/>
        <v>69.03</v>
      </c>
      <c r="G258" s="67">
        <f t="shared" si="177"/>
        <v>139.31</v>
      </c>
      <c r="H258" s="67">
        <f t="shared" si="178"/>
        <v>595.70000000000005</v>
      </c>
    </row>
    <row r="259" spans="1:8" ht="15" thickBot="1" x14ac:dyDescent="0.35">
      <c r="A259" s="111"/>
      <c r="B259" s="17">
        <v>190022257</v>
      </c>
      <c r="C259" s="16" t="s">
        <v>302</v>
      </c>
      <c r="D259" s="84">
        <v>1</v>
      </c>
      <c r="E259" s="67">
        <f t="shared" si="175"/>
        <v>387.36</v>
      </c>
      <c r="F259" s="67">
        <f t="shared" si="176"/>
        <v>69.03</v>
      </c>
      <c r="G259" s="67">
        <f t="shared" si="177"/>
        <v>139.31</v>
      </c>
      <c r="H259" s="67">
        <f t="shared" si="178"/>
        <v>595.70000000000005</v>
      </c>
    </row>
    <row r="260" spans="1:8" ht="15" thickBot="1" x14ac:dyDescent="0.35">
      <c r="A260" s="111"/>
      <c r="B260" s="17">
        <v>190023163</v>
      </c>
      <c r="C260" s="16" t="s">
        <v>427</v>
      </c>
      <c r="D260" s="84">
        <v>1</v>
      </c>
      <c r="E260" s="67">
        <f t="shared" si="175"/>
        <v>387.36</v>
      </c>
      <c r="F260" s="67">
        <f t="shared" si="176"/>
        <v>69.03</v>
      </c>
      <c r="G260" s="67">
        <f t="shared" si="177"/>
        <v>139.31</v>
      </c>
      <c r="H260" s="67">
        <f t="shared" si="178"/>
        <v>595.70000000000005</v>
      </c>
    </row>
    <row r="261" spans="1:8" ht="15" thickBot="1" x14ac:dyDescent="0.35">
      <c r="A261" s="111"/>
      <c r="B261" s="17">
        <v>190023544</v>
      </c>
      <c r="C261" s="16" t="s">
        <v>303</v>
      </c>
      <c r="D261" s="84">
        <v>1</v>
      </c>
      <c r="E261" s="67">
        <f t="shared" si="175"/>
        <v>387.36</v>
      </c>
      <c r="F261" s="67">
        <f t="shared" si="176"/>
        <v>69.03</v>
      </c>
      <c r="G261" s="67">
        <f t="shared" si="177"/>
        <v>139.31</v>
      </c>
      <c r="H261" s="67">
        <f t="shared" si="178"/>
        <v>595.70000000000005</v>
      </c>
    </row>
    <row r="262" spans="1:8" ht="15" thickBot="1" x14ac:dyDescent="0.35">
      <c r="A262" s="111"/>
      <c r="B262" s="17">
        <v>190025552</v>
      </c>
      <c r="C262" s="16" t="s">
        <v>304</v>
      </c>
      <c r="D262" s="84">
        <v>1</v>
      </c>
      <c r="E262" s="67">
        <f t="shared" si="175"/>
        <v>387.36</v>
      </c>
      <c r="F262" s="67">
        <f t="shared" si="176"/>
        <v>69.03</v>
      </c>
      <c r="G262" s="67">
        <f t="shared" si="177"/>
        <v>139.31</v>
      </c>
      <c r="H262" s="67">
        <f t="shared" si="178"/>
        <v>595.70000000000005</v>
      </c>
    </row>
    <row r="263" spans="1:8" ht="15" thickBot="1" x14ac:dyDescent="0.35">
      <c r="A263" s="111"/>
      <c r="B263" s="17">
        <v>190027037</v>
      </c>
      <c r="C263" s="16" t="s">
        <v>305</v>
      </c>
      <c r="D263" s="84">
        <v>1</v>
      </c>
      <c r="E263" s="67">
        <f t="shared" si="175"/>
        <v>387.36</v>
      </c>
      <c r="F263" s="67">
        <f t="shared" si="176"/>
        <v>69.03</v>
      </c>
      <c r="G263" s="67">
        <f t="shared" si="177"/>
        <v>139.31</v>
      </c>
      <c r="H263" s="67">
        <f t="shared" si="178"/>
        <v>595.70000000000005</v>
      </c>
    </row>
    <row r="264" spans="1:8" ht="15" thickBot="1" x14ac:dyDescent="0.35">
      <c r="A264" s="111"/>
      <c r="B264" s="17">
        <v>190027560</v>
      </c>
      <c r="C264" s="16" t="s">
        <v>428</v>
      </c>
      <c r="D264" s="84">
        <v>1</v>
      </c>
      <c r="E264" s="67">
        <f t="shared" si="175"/>
        <v>387.36</v>
      </c>
      <c r="F264" s="67">
        <f t="shared" si="176"/>
        <v>69.03</v>
      </c>
      <c r="G264" s="67">
        <f t="shared" si="177"/>
        <v>139.31</v>
      </c>
      <c r="H264" s="67">
        <f t="shared" si="178"/>
        <v>595.70000000000005</v>
      </c>
    </row>
    <row r="265" spans="1:8" ht="15" thickBot="1" x14ac:dyDescent="0.35">
      <c r="A265" s="111"/>
      <c r="B265" s="17">
        <v>190027941</v>
      </c>
      <c r="C265" s="16" t="s">
        <v>306</v>
      </c>
      <c r="D265" s="84">
        <v>1</v>
      </c>
      <c r="E265" s="67">
        <f t="shared" si="175"/>
        <v>387.36</v>
      </c>
      <c r="F265" s="67">
        <f t="shared" si="176"/>
        <v>69.03</v>
      </c>
      <c r="G265" s="67">
        <f t="shared" si="177"/>
        <v>139.31</v>
      </c>
      <c r="H265" s="67">
        <f t="shared" si="178"/>
        <v>595.70000000000005</v>
      </c>
    </row>
    <row r="266" spans="1:8" ht="15" thickBot="1" x14ac:dyDescent="0.35">
      <c r="A266" s="111"/>
      <c r="B266" s="17">
        <v>190029198</v>
      </c>
      <c r="C266" s="16" t="s">
        <v>307</v>
      </c>
      <c r="D266" s="84">
        <v>2</v>
      </c>
      <c r="E266" s="67">
        <f t="shared" si="175"/>
        <v>774.72</v>
      </c>
      <c r="F266" s="67">
        <f t="shared" si="176"/>
        <v>138.06</v>
      </c>
      <c r="G266" s="67">
        <f t="shared" si="177"/>
        <v>278.62</v>
      </c>
      <c r="H266" s="67">
        <f t="shared" si="178"/>
        <v>1191.4000000000001</v>
      </c>
    </row>
    <row r="267" spans="1:8" ht="15" thickBot="1" x14ac:dyDescent="0.35">
      <c r="A267" s="111"/>
      <c r="B267" s="17">
        <v>190030880</v>
      </c>
      <c r="C267" s="16" t="s">
        <v>308</v>
      </c>
      <c r="D267" s="84">
        <v>4</v>
      </c>
      <c r="E267" s="67">
        <f t="shared" si="175"/>
        <v>1549.44</v>
      </c>
      <c r="F267" s="67">
        <f t="shared" si="176"/>
        <v>276.12</v>
      </c>
      <c r="G267" s="67">
        <f t="shared" si="177"/>
        <v>557.24</v>
      </c>
      <c r="H267" s="67">
        <f t="shared" si="178"/>
        <v>2382.8000000000002</v>
      </c>
    </row>
    <row r="268" spans="1:8" ht="15" thickBot="1" x14ac:dyDescent="0.35">
      <c r="A268" s="111"/>
      <c r="B268" s="17">
        <v>190032212</v>
      </c>
      <c r="C268" s="16" t="s">
        <v>309</v>
      </c>
      <c r="D268" s="84">
        <v>1</v>
      </c>
      <c r="E268" s="67">
        <f t="shared" si="175"/>
        <v>387.36</v>
      </c>
      <c r="F268" s="67">
        <f t="shared" si="176"/>
        <v>69.03</v>
      </c>
      <c r="G268" s="67">
        <f t="shared" si="177"/>
        <v>139.31</v>
      </c>
      <c r="H268" s="67">
        <f t="shared" si="178"/>
        <v>595.70000000000005</v>
      </c>
    </row>
    <row r="269" spans="1:8" ht="15" thickBot="1" x14ac:dyDescent="0.35">
      <c r="A269" s="111"/>
      <c r="B269" s="17">
        <v>190032899</v>
      </c>
      <c r="C269" s="16" t="s">
        <v>310</v>
      </c>
      <c r="D269" s="84">
        <v>3</v>
      </c>
      <c r="E269" s="67">
        <f t="shared" si="175"/>
        <v>1162.08</v>
      </c>
      <c r="F269" s="67">
        <f t="shared" si="176"/>
        <v>207.09</v>
      </c>
      <c r="G269" s="67">
        <f t="shared" si="177"/>
        <v>417.93</v>
      </c>
      <c r="H269" s="67">
        <f t="shared" si="178"/>
        <v>1787.1</v>
      </c>
    </row>
    <row r="270" spans="1:8" ht="15" thickBot="1" x14ac:dyDescent="0.35">
      <c r="A270" s="111"/>
      <c r="B270" s="17">
        <v>190033467</v>
      </c>
      <c r="C270" s="16" t="s">
        <v>311</v>
      </c>
      <c r="D270" s="84">
        <v>2</v>
      </c>
      <c r="E270" s="67">
        <f t="shared" si="175"/>
        <v>774.72</v>
      </c>
      <c r="F270" s="67">
        <f t="shared" si="176"/>
        <v>138.06</v>
      </c>
      <c r="G270" s="67">
        <f t="shared" si="177"/>
        <v>278.62</v>
      </c>
      <c r="H270" s="67">
        <f t="shared" si="178"/>
        <v>1191.4000000000001</v>
      </c>
    </row>
    <row r="271" spans="1:8" ht="15" thickBot="1" x14ac:dyDescent="0.35">
      <c r="A271" s="111"/>
      <c r="B271" s="17">
        <v>190033848</v>
      </c>
      <c r="C271" s="16" t="s">
        <v>312</v>
      </c>
      <c r="D271" s="84">
        <v>3</v>
      </c>
      <c r="E271" s="67">
        <f t="shared" si="175"/>
        <v>1162.08</v>
      </c>
      <c r="F271" s="67">
        <f t="shared" si="176"/>
        <v>207.09</v>
      </c>
      <c r="G271" s="67">
        <f t="shared" si="177"/>
        <v>417.93</v>
      </c>
      <c r="H271" s="67">
        <f t="shared" si="178"/>
        <v>1787.1</v>
      </c>
    </row>
    <row r="272" spans="1:8" ht="15" thickBot="1" x14ac:dyDescent="0.35">
      <c r="A272" s="111"/>
      <c r="B272" s="17">
        <v>190033990</v>
      </c>
      <c r="C272" s="16" t="s">
        <v>313</v>
      </c>
      <c r="D272" s="84">
        <v>1</v>
      </c>
      <c r="E272" s="67">
        <f t="shared" si="175"/>
        <v>387.36</v>
      </c>
      <c r="F272" s="67">
        <f t="shared" si="176"/>
        <v>69.03</v>
      </c>
      <c r="G272" s="67">
        <f t="shared" si="177"/>
        <v>139.31</v>
      </c>
      <c r="H272" s="67">
        <f t="shared" si="178"/>
        <v>595.70000000000005</v>
      </c>
    </row>
    <row r="273" spans="1:8" ht="15" thickBot="1" x14ac:dyDescent="0.35">
      <c r="A273" s="111"/>
      <c r="B273" s="17">
        <v>190648777</v>
      </c>
      <c r="C273" s="16" t="s">
        <v>314</v>
      </c>
      <c r="D273" s="84">
        <v>1</v>
      </c>
      <c r="E273" s="67">
        <f t="shared" si="175"/>
        <v>387.36</v>
      </c>
      <c r="F273" s="67">
        <f t="shared" si="176"/>
        <v>69.03</v>
      </c>
      <c r="G273" s="67">
        <f t="shared" si="177"/>
        <v>139.31</v>
      </c>
      <c r="H273" s="67">
        <f t="shared" si="178"/>
        <v>595.70000000000005</v>
      </c>
    </row>
    <row r="274" spans="1:8" ht="15" thickBot="1" x14ac:dyDescent="0.35">
      <c r="A274" s="112"/>
      <c r="B274" s="17">
        <v>290020620</v>
      </c>
      <c r="C274" s="16" t="s">
        <v>315</v>
      </c>
      <c r="D274" s="84">
        <v>1</v>
      </c>
      <c r="E274" s="67">
        <f t="shared" si="175"/>
        <v>387.36</v>
      </c>
      <c r="F274" s="67">
        <f t="shared" si="176"/>
        <v>69.03</v>
      </c>
      <c r="G274" s="67">
        <f t="shared" si="177"/>
        <v>139.31</v>
      </c>
      <c r="H274" s="67">
        <f t="shared" si="178"/>
        <v>595.70000000000005</v>
      </c>
    </row>
    <row r="275" spans="1:8" ht="15" thickBot="1" x14ac:dyDescent="0.35">
      <c r="A275" s="113" t="s">
        <v>316</v>
      </c>
      <c r="B275" s="114"/>
      <c r="C275" s="115"/>
      <c r="D275" s="85">
        <v>33</v>
      </c>
      <c r="E275" s="70">
        <f>SUM(E252:E274)</f>
        <v>12782.880000000001</v>
      </c>
      <c r="F275" s="70">
        <f t="shared" ref="F275:H275" si="179">SUM(F252:F274)</f>
        <v>2277.9900000000002</v>
      </c>
      <c r="G275" s="70">
        <f t="shared" si="179"/>
        <v>4597.2300000000005</v>
      </c>
      <c r="H275" s="70">
        <f t="shared" si="179"/>
        <v>19658.100000000002</v>
      </c>
    </row>
    <row r="276" spans="1:8" ht="15" thickBot="1" x14ac:dyDescent="0.35">
      <c r="A276" s="110" t="s">
        <v>317</v>
      </c>
      <c r="B276" s="17">
        <v>190177179</v>
      </c>
      <c r="C276" s="16" t="s">
        <v>318</v>
      </c>
      <c r="D276" s="84">
        <v>17</v>
      </c>
      <c r="E276" s="67">
        <f>+$D$282*D276</f>
        <v>6585.12</v>
      </c>
      <c r="F276" s="67">
        <f>+$D$283*D276</f>
        <v>1173.51</v>
      </c>
      <c r="G276" s="67">
        <f>+$D$284*D276</f>
        <v>2368.27</v>
      </c>
      <c r="H276" s="67">
        <f>SUM(E276:G276)</f>
        <v>10126.9</v>
      </c>
    </row>
    <row r="277" spans="1:8" ht="15" thickBot="1" x14ac:dyDescent="0.35">
      <c r="A277" s="112"/>
      <c r="B277" s="17">
        <v>190204669</v>
      </c>
      <c r="C277" s="16" t="s">
        <v>319</v>
      </c>
      <c r="D277" s="84">
        <v>6</v>
      </c>
      <c r="E277" s="67">
        <f>+$D$282*D277</f>
        <v>2324.16</v>
      </c>
      <c r="F277" s="67">
        <f>+$D$283*D277</f>
        <v>414.18</v>
      </c>
      <c r="G277" s="67">
        <f>+$D$284*D277</f>
        <v>835.86</v>
      </c>
      <c r="H277" s="67">
        <f>SUM(E277:G277)</f>
        <v>3574.2</v>
      </c>
    </row>
    <row r="278" spans="1:8" ht="15" thickBot="1" x14ac:dyDescent="0.35">
      <c r="A278" s="113" t="s">
        <v>320</v>
      </c>
      <c r="B278" s="114"/>
      <c r="C278" s="115"/>
      <c r="D278" s="85">
        <v>23</v>
      </c>
      <c r="E278" s="70">
        <f>SUM(E276:E277)</f>
        <v>8909.2799999999988</v>
      </c>
      <c r="F278" s="70">
        <f t="shared" ref="F278:H278" si="180">SUM(F276:F277)</f>
        <v>1587.69</v>
      </c>
      <c r="G278" s="70">
        <f t="shared" si="180"/>
        <v>3204.13</v>
      </c>
      <c r="H278" s="70">
        <f t="shared" si="180"/>
        <v>13701.099999999999</v>
      </c>
    </row>
    <row r="279" spans="1:8" ht="15" thickBot="1" x14ac:dyDescent="0.35">
      <c r="A279" s="118" t="s">
        <v>321</v>
      </c>
      <c r="B279" s="119"/>
      <c r="C279" s="120"/>
      <c r="D279" s="85">
        <v>702</v>
      </c>
      <c r="E279" s="70">
        <f>+E278+E275+E251+E243+E237+E234+E220+E216+E211+E198+E193+E181+E177+E173+E168+E162+E160+E151+E142+E136+E134+E126+E119+E108+E106+E103+E100+E98+E96+E91+E89+E73+E65+E60+E57+E41+E39+E35+E26+E24+E22+E19+E16+E12+E6</f>
        <v>271926.71999999997</v>
      </c>
      <c r="F279" s="70">
        <f t="shared" ref="F279:H279" si="181">+F278+F275+F251+F243+F237+F234+F220+F216+F211+F198+F193+F181+F177+F173+F168+F162+F160+F151+F142+F136+F134+F126+F119+F108+F106+F103+F100+F98+F96+F91+F89+F73+F65+F60+F57+F41+F39+F35+F26+F24+F22+F19+F16+F12+F6</f>
        <v>48459.06</v>
      </c>
      <c r="G279" s="70">
        <f t="shared" si="181"/>
        <v>97795.62</v>
      </c>
      <c r="H279" s="70">
        <f t="shared" si="181"/>
        <v>418181.39999999997</v>
      </c>
    </row>
    <row r="281" spans="1:8" x14ac:dyDescent="0.3">
      <c r="A281" s="117" t="s">
        <v>330</v>
      </c>
      <c r="B281" s="117"/>
      <c r="C281" s="7" t="s">
        <v>0</v>
      </c>
      <c r="D281" s="8" t="s">
        <v>331</v>
      </c>
      <c r="H281" s="76"/>
    </row>
    <row r="282" spans="1:8" x14ac:dyDescent="0.3">
      <c r="A282" s="2" t="s">
        <v>1</v>
      </c>
      <c r="B282" s="2"/>
      <c r="C282" s="22">
        <f>ROUND(1.529*1798*(5/36)*12*1.0145,1)</f>
        <v>4648.3</v>
      </c>
      <c r="D282" s="81">
        <f>+ROUND(C282/12,2)</f>
        <v>387.36</v>
      </c>
      <c r="H282" s="72"/>
    </row>
    <row r="283" spans="1:8" x14ac:dyDescent="0.3">
      <c r="A283" s="2" t="s">
        <v>2</v>
      </c>
      <c r="B283" s="2"/>
      <c r="C283" s="3">
        <f>3.3*251</f>
        <v>828.3</v>
      </c>
      <c r="D283" s="81">
        <f>+ROUND(C283/12,2)</f>
        <v>69.03</v>
      </c>
      <c r="H283" s="72"/>
    </row>
    <row r="284" spans="1:8" x14ac:dyDescent="0.3">
      <c r="A284" s="2" t="s">
        <v>3</v>
      </c>
      <c r="B284" s="2"/>
      <c r="C284" s="3">
        <f>+ROUND(((1.5*1153)/18)*1.0145*12+2*251,1)</f>
        <v>1671.7</v>
      </c>
      <c r="D284" s="81">
        <f>+ROUND(C284/12,2)</f>
        <v>139.31</v>
      </c>
      <c r="H284" s="72"/>
    </row>
    <row r="285" spans="1:8" x14ac:dyDescent="0.3">
      <c r="A285" s="4" t="s">
        <v>4</v>
      </c>
      <c r="B285" s="2"/>
      <c r="C285" s="1">
        <f>SUM(C282:C284)</f>
        <v>7148.3</v>
      </c>
      <c r="D285" s="82">
        <f>SUM(D282:D284)</f>
        <v>595.70000000000005</v>
      </c>
      <c r="H285" s="72"/>
    </row>
    <row r="286" spans="1:8" x14ac:dyDescent="0.3">
      <c r="H286" s="72"/>
    </row>
    <row r="287" spans="1:8" x14ac:dyDescent="0.3">
      <c r="A287" s="5" t="s">
        <v>5</v>
      </c>
      <c r="C287" s="9"/>
      <c r="D287" s="83"/>
      <c r="H287" s="72"/>
    </row>
    <row r="288" spans="1:8" x14ac:dyDescent="0.3">
      <c r="A288" s="6" t="s">
        <v>8</v>
      </c>
      <c r="B288" s="13"/>
      <c r="C288" s="11"/>
      <c r="D288" s="83"/>
      <c r="H288" s="72"/>
    </row>
    <row r="289" spans="1:8" x14ac:dyDescent="0.3">
      <c r="A289" s="6" t="s">
        <v>6</v>
      </c>
      <c r="H289" s="72"/>
    </row>
    <row r="290" spans="1:8" x14ac:dyDescent="0.3">
      <c r="A290" s="6" t="s">
        <v>7</v>
      </c>
      <c r="C290" s="12"/>
      <c r="D290" s="86"/>
      <c r="H290" s="72"/>
    </row>
  </sheetData>
  <autoFilter ref="A3:H279" xr:uid="{31FCD8A4-9861-4BF3-A615-E3ED85E79B18}"/>
  <mergeCells count="84">
    <mergeCell ref="A2:D2"/>
    <mergeCell ref="A4:A5"/>
    <mergeCell ref="A6:C6"/>
    <mergeCell ref="A7:A11"/>
    <mergeCell ref="A36:A38"/>
    <mergeCell ref="A12:C12"/>
    <mergeCell ref="A13:A15"/>
    <mergeCell ref="A16:C16"/>
    <mergeCell ref="A17:A18"/>
    <mergeCell ref="A19:C19"/>
    <mergeCell ref="A20:A21"/>
    <mergeCell ref="A22:C22"/>
    <mergeCell ref="A24:C24"/>
    <mergeCell ref="A26:C26"/>
    <mergeCell ref="A27:A34"/>
    <mergeCell ref="A35:C35"/>
    <mergeCell ref="A89:C89"/>
    <mergeCell ref="A39:C39"/>
    <mergeCell ref="A41:C41"/>
    <mergeCell ref="A42:A56"/>
    <mergeCell ref="A57:C57"/>
    <mergeCell ref="A58:A59"/>
    <mergeCell ref="A60:C60"/>
    <mergeCell ref="A61:A64"/>
    <mergeCell ref="A65:C65"/>
    <mergeCell ref="A66:A72"/>
    <mergeCell ref="A73:C73"/>
    <mergeCell ref="A74:A88"/>
    <mergeCell ref="A119:C119"/>
    <mergeCell ref="A91:C91"/>
    <mergeCell ref="A92:A95"/>
    <mergeCell ref="A96:C96"/>
    <mergeCell ref="A98:C98"/>
    <mergeCell ref="A100:C100"/>
    <mergeCell ref="A101:A102"/>
    <mergeCell ref="A103:C103"/>
    <mergeCell ref="A104:A105"/>
    <mergeCell ref="A106:C106"/>
    <mergeCell ref="A108:C108"/>
    <mergeCell ref="A109:A118"/>
    <mergeCell ref="A162:C162"/>
    <mergeCell ref="A120:A125"/>
    <mergeCell ref="A126:C126"/>
    <mergeCell ref="A127:A133"/>
    <mergeCell ref="A134:C134"/>
    <mergeCell ref="A136:C136"/>
    <mergeCell ref="A137:A141"/>
    <mergeCell ref="A142:C142"/>
    <mergeCell ref="A143:A150"/>
    <mergeCell ref="A151:C151"/>
    <mergeCell ref="A152:A159"/>
    <mergeCell ref="A160:C160"/>
    <mergeCell ref="A198:C198"/>
    <mergeCell ref="A163:A167"/>
    <mergeCell ref="A168:C168"/>
    <mergeCell ref="A169:A172"/>
    <mergeCell ref="A173:C173"/>
    <mergeCell ref="A174:A176"/>
    <mergeCell ref="A177:C177"/>
    <mergeCell ref="A178:A180"/>
    <mergeCell ref="A181:C181"/>
    <mergeCell ref="A182:A192"/>
    <mergeCell ref="A193:C193"/>
    <mergeCell ref="A194:A197"/>
    <mergeCell ref="A243:C243"/>
    <mergeCell ref="A199:A210"/>
    <mergeCell ref="A211:C211"/>
    <mergeCell ref="A212:A215"/>
    <mergeCell ref="A216:C216"/>
    <mergeCell ref="A217:A219"/>
    <mergeCell ref="A220:C220"/>
    <mergeCell ref="A221:A233"/>
    <mergeCell ref="A234:C234"/>
    <mergeCell ref="A235:A236"/>
    <mergeCell ref="A237:C237"/>
    <mergeCell ref="A238:A242"/>
    <mergeCell ref="A279:C279"/>
    <mergeCell ref="A281:B281"/>
    <mergeCell ref="A244:A250"/>
    <mergeCell ref="A251:C251"/>
    <mergeCell ref="A252:A274"/>
    <mergeCell ref="A275:C275"/>
    <mergeCell ref="A276:A277"/>
    <mergeCell ref="A278:C27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5C9E5-AD53-4B70-9750-AB846A482F01}">
  <dimension ref="A1:H294"/>
  <sheetViews>
    <sheetView zoomScale="70" zoomScaleNormal="70" workbookViewId="0">
      <pane xSplit="1" ySplit="3" topLeftCell="B265" activePane="bottomRight" state="frozen"/>
      <selection pane="topRight" activeCell="B1" sqref="B1"/>
      <selection pane="bottomLeft" activeCell="A4" sqref="A4"/>
      <selection pane="bottomRight" activeCell="H284" sqref="H284:H285"/>
    </sheetView>
  </sheetViews>
  <sheetFormatPr defaultRowHeight="14.4" x14ac:dyDescent="0.3"/>
  <cols>
    <col min="1" max="1" width="15.5546875" customWidth="1"/>
    <col min="2" max="2" width="15.109375" customWidth="1"/>
    <col min="3" max="3" width="48.6640625" customWidth="1"/>
    <col min="4" max="4" width="19.88671875" customWidth="1"/>
    <col min="5" max="5" width="13.88671875" customWidth="1"/>
    <col min="6" max="7" width="11.21875" customWidth="1"/>
    <col min="8" max="8" width="13.109375" customWidth="1"/>
  </cols>
  <sheetData>
    <row r="1" spans="1:8" ht="19.5" customHeight="1" x14ac:dyDescent="0.3">
      <c r="A1" s="14" t="s">
        <v>12</v>
      </c>
    </row>
    <row r="2" spans="1:8" ht="12.75" customHeight="1" thickBot="1" x14ac:dyDescent="0.35">
      <c r="A2" s="128"/>
      <c r="B2" s="128"/>
      <c r="C2" s="128"/>
      <c r="D2" s="128"/>
    </row>
    <row r="3" spans="1:8" s="15" customFormat="1" ht="47.4" customHeight="1" thickBot="1" x14ac:dyDescent="0.35">
      <c r="A3" s="38" t="s">
        <v>13</v>
      </c>
      <c r="B3" s="38" t="s">
        <v>411</v>
      </c>
      <c r="C3" s="38" t="s">
        <v>15</v>
      </c>
      <c r="D3" s="77" t="s">
        <v>437</v>
      </c>
      <c r="E3" s="69" t="s">
        <v>324</v>
      </c>
      <c r="F3" s="69" t="s">
        <v>325</v>
      </c>
      <c r="G3" s="69" t="s">
        <v>326</v>
      </c>
      <c r="H3" s="60" t="s">
        <v>425</v>
      </c>
    </row>
    <row r="4" spans="1:8" ht="17.25" customHeight="1" thickBot="1" x14ac:dyDescent="0.35">
      <c r="A4" s="110" t="s">
        <v>16</v>
      </c>
      <c r="B4" s="17">
        <v>190449063</v>
      </c>
      <c r="C4" s="16" t="s">
        <v>17</v>
      </c>
      <c r="D4" s="23">
        <v>1</v>
      </c>
      <c r="E4" s="87">
        <f>+$D$286*D4</f>
        <v>387.36</v>
      </c>
      <c r="F4" s="87">
        <f>+$D$287*D4</f>
        <v>69.03</v>
      </c>
      <c r="G4" s="87">
        <f>+$D$288*D4</f>
        <v>139.31</v>
      </c>
      <c r="H4" s="87">
        <f>SUM(E4:G4)</f>
        <v>595.70000000000005</v>
      </c>
    </row>
    <row r="5" spans="1:8" ht="17.25" customHeight="1" thickBot="1" x14ac:dyDescent="0.35">
      <c r="A5" s="112"/>
      <c r="B5" s="17">
        <v>305616419</v>
      </c>
      <c r="C5" s="16" t="s">
        <v>18</v>
      </c>
      <c r="D5" s="23">
        <v>2</v>
      </c>
      <c r="E5" s="87">
        <f>+$D$286*D5</f>
        <v>774.72</v>
      </c>
      <c r="F5" s="87">
        <f>+$D$287*D5</f>
        <v>138.06</v>
      </c>
      <c r="G5" s="87">
        <f>+$D$288*D5</f>
        <v>278.62</v>
      </c>
      <c r="H5" s="87">
        <f>SUM(E5:G5)</f>
        <v>1191.4000000000001</v>
      </c>
    </row>
    <row r="6" spans="1:8" ht="17.25" customHeight="1" thickBot="1" x14ac:dyDescent="0.35">
      <c r="A6" s="113" t="s">
        <v>19</v>
      </c>
      <c r="B6" s="114"/>
      <c r="C6" s="115"/>
      <c r="D6" s="25">
        <v>3</v>
      </c>
      <c r="E6" s="88">
        <f>SUM(E4:E5)</f>
        <v>1162.08</v>
      </c>
      <c r="F6" s="88">
        <f t="shared" ref="F6:H6" si="0">SUM(F4:F5)</f>
        <v>207.09</v>
      </c>
      <c r="G6" s="88">
        <f t="shared" si="0"/>
        <v>417.93</v>
      </c>
      <c r="H6" s="88">
        <f t="shared" si="0"/>
        <v>1787.1000000000001</v>
      </c>
    </row>
    <row r="7" spans="1:8" ht="17.25" customHeight="1" thickBot="1" x14ac:dyDescent="0.35">
      <c r="A7" s="110" t="s">
        <v>20</v>
      </c>
      <c r="B7" s="17">
        <v>190023925</v>
      </c>
      <c r="C7" s="16" t="s">
        <v>21</v>
      </c>
      <c r="D7" s="23">
        <v>1</v>
      </c>
      <c r="E7" s="87">
        <f>+$D$286*D7</f>
        <v>387.36</v>
      </c>
      <c r="F7" s="87">
        <f>+$D$287*D7</f>
        <v>69.03</v>
      </c>
      <c r="G7" s="87">
        <f>+$D$288*D7</f>
        <v>139.31</v>
      </c>
      <c r="H7" s="87">
        <f t="shared" ref="H7:H11" si="1">SUM(E7:G7)</f>
        <v>595.70000000000005</v>
      </c>
    </row>
    <row r="8" spans="1:8" ht="17.25" customHeight="1" thickBot="1" x14ac:dyDescent="0.35">
      <c r="A8" s="111"/>
      <c r="B8" s="17">
        <v>190024265</v>
      </c>
      <c r="C8" s="16" t="s">
        <v>22</v>
      </c>
      <c r="D8" s="23">
        <v>1</v>
      </c>
      <c r="E8" s="87">
        <f>+$D$286*D8</f>
        <v>387.36</v>
      </c>
      <c r="F8" s="87">
        <f>+$D$287*D8</f>
        <v>69.03</v>
      </c>
      <c r="G8" s="87">
        <f>+$D$288*D8</f>
        <v>139.31</v>
      </c>
      <c r="H8" s="87">
        <f t="shared" si="1"/>
        <v>595.70000000000005</v>
      </c>
    </row>
    <row r="9" spans="1:8" ht="17.25" customHeight="1" thickBot="1" x14ac:dyDescent="0.35">
      <c r="A9" s="111"/>
      <c r="B9" s="17">
        <v>190048540</v>
      </c>
      <c r="C9" s="16" t="s">
        <v>23</v>
      </c>
      <c r="D9" s="23">
        <v>2</v>
      </c>
      <c r="E9" s="87">
        <f>+$D$286*D9</f>
        <v>774.72</v>
      </c>
      <c r="F9" s="87">
        <f>+$D$287*D9</f>
        <v>138.06</v>
      </c>
      <c r="G9" s="87">
        <f>+$D$288*D9</f>
        <v>278.62</v>
      </c>
      <c r="H9" s="87">
        <f t="shared" si="1"/>
        <v>1191.4000000000001</v>
      </c>
    </row>
    <row r="10" spans="1:8" ht="17.25" customHeight="1" thickBot="1" x14ac:dyDescent="0.35">
      <c r="A10" s="111"/>
      <c r="B10" s="17">
        <v>190049119</v>
      </c>
      <c r="C10" s="16" t="s">
        <v>420</v>
      </c>
      <c r="D10" s="23">
        <v>1</v>
      </c>
      <c r="E10" s="87">
        <f>+$D$286*D10</f>
        <v>387.36</v>
      </c>
      <c r="F10" s="87">
        <f>+$D$287*D10</f>
        <v>69.03</v>
      </c>
      <c r="G10" s="87">
        <f>+$D$288*D10</f>
        <v>139.31</v>
      </c>
      <c r="H10" s="87">
        <f t="shared" si="1"/>
        <v>595.70000000000005</v>
      </c>
    </row>
    <row r="11" spans="1:8" ht="17.25" customHeight="1" thickBot="1" x14ac:dyDescent="0.35">
      <c r="A11" s="112"/>
      <c r="B11" s="17">
        <v>290024070</v>
      </c>
      <c r="C11" s="16" t="s">
        <v>24</v>
      </c>
      <c r="D11" s="23">
        <v>3</v>
      </c>
      <c r="E11" s="87">
        <f>+$D$286*D11</f>
        <v>1162.08</v>
      </c>
      <c r="F11" s="87">
        <f>+$D$287*D11</f>
        <v>207.09</v>
      </c>
      <c r="G11" s="87">
        <f>+$D$288*D11</f>
        <v>417.93</v>
      </c>
      <c r="H11" s="87">
        <f t="shared" si="1"/>
        <v>1787.1</v>
      </c>
    </row>
    <row r="12" spans="1:8" ht="17.25" customHeight="1" thickBot="1" x14ac:dyDescent="0.35">
      <c r="A12" s="113" t="s">
        <v>25</v>
      </c>
      <c r="B12" s="114"/>
      <c r="C12" s="115"/>
      <c r="D12" s="19">
        <v>8</v>
      </c>
      <c r="E12" s="88">
        <f>SUM(E7:E11)</f>
        <v>3098.88</v>
      </c>
      <c r="F12" s="88">
        <f t="shared" ref="F12:H12" si="2">SUM(F7:F11)</f>
        <v>552.24</v>
      </c>
      <c r="G12" s="88">
        <f t="shared" si="2"/>
        <v>1114.48</v>
      </c>
      <c r="H12" s="88">
        <f t="shared" si="2"/>
        <v>4765.6000000000004</v>
      </c>
    </row>
    <row r="13" spans="1:8" ht="17.25" customHeight="1" thickBot="1" x14ac:dyDescent="0.35">
      <c r="A13" s="110" t="s">
        <v>26</v>
      </c>
      <c r="B13" s="17">
        <v>190546078</v>
      </c>
      <c r="C13" s="16" t="s">
        <v>27</v>
      </c>
      <c r="D13" s="23">
        <v>1</v>
      </c>
      <c r="E13" s="87">
        <f>+$D$286*D13</f>
        <v>387.36</v>
      </c>
      <c r="F13" s="87">
        <f>+$D$287*D13</f>
        <v>69.03</v>
      </c>
      <c r="G13" s="87">
        <f>+$D$288*D13</f>
        <v>139.31</v>
      </c>
      <c r="H13" s="87">
        <f t="shared" ref="H13:H15" si="3">SUM(E13:G13)</f>
        <v>595.70000000000005</v>
      </c>
    </row>
    <row r="14" spans="1:8" ht="17.25" customHeight="1" thickBot="1" x14ac:dyDescent="0.35">
      <c r="A14" s="111"/>
      <c r="B14" s="17">
        <v>290534290</v>
      </c>
      <c r="C14" s="16" t="s">
        <v>28</v>
      </c>
      <c r="D14" s="23">
        <v>2</v>
      </c>
      <c r="E14" s="87">
        <f>+$D$286*D14</f>
        <v>774.72</v>
      </c>
      <c r="F14" s="87">
        <f>+$D$287*D14</f>
        <v>138.06</v>
      </c>
      <c r="G14" s="87">
        <f>+$D$288*D14</f>
        <v>278.62</v>
      </c>
      <c r="H14" s="87">
        <f t="shared" si="3"/>
        <v>1191.4000000000001</v>
      </c>
    </row>
    <row r="15" spans="1:8" ht="17.25" customHeight="1" thickBot="1" x14ac:dyDescent="0.35">
      <c r="A15" s="112"/>
      <c r="B15" s="17">
        <v>290547170</v>
      </c>
      <c r="C15" s="16" t="s">
        <v>29</v>
      </c>
      <c r="D15" s="23">
        <v>1</v>
      </c>
      <c r="E15" s="87">
        <f>+$D$286*D15</f>
        <v>387.36</v>
      </c>
      <c r="F15" s="87">
        <f>+$D$287*D15</f>
        <v>69.03</v>
      </c>
      <c r="G15" s="87">
        <f>+$D$288*D15</f>
        <v>139.31</v>
      </c>
      <c r="H15" s="87">
        <f t="shared" si="3"/>
        <v>595.70000000000005</v>
      </c>
    </row>
    <row r="16" spans="1:8" ht="17.25" customHeight="1" thickBot="1" x14ac:dyDescent="0.35">
      <c r="A16" s="113" t="s">
        <v>30</v>
      </c>
      <c r="B16" s="114"/>
      <c r="C16" s="115"/>
      <c r="D16" s="19">
        <v>4</v>
      </c>
      <c r="E16" s="88">
        <f>SUM(E13:E15)</f>
        <v>1549.44</v>
      </c>
      <c r="F16" s="88">
        <f t="shared" ref="F16:H16" si="4">SUM(F13:F15)</f>
        <v>276.12</v>
      </c>
      <c r="G16" s="88">
        <f t="shared" si="4"/>
        <v>557.24</v>
      </c>
      <c r="H16" s="88">
        <f t="shared" si="4"/>
        <v>2382.8000000000002</v>
      </c>
    </row>
    <row r="17" spans="1:8" ht="17.25" customHeight="1" thickBot="1" x14ac:dyDescent="0.35">
      <c r="A17" s="110" t="s">
        <v>31</v>
      </c>
      <c r="B17" s="17">
        <v>190647718</v>
      </c>
      <c r="C17" s="16" t="s">
        <v>32</v>
      </c>
      <c r="D17" s="23">
        <v>1</v>
      </c>
      <c r="E17" s="87">
        <f>+$D$286*D17</f>
        <v>387.36</v>
      </c>
      <c r="F17" s="87">
        <f>+$D$287*D17</f>
        <v>69.03</v>
      </c>
      <c r="G17" s="87">
        <f>+$D$288*D17</f>
        <v>139.31</v>
      </c>
      <c r="H17" s="87">
        <f t="shared" ref="H17:H18" si="5">SUM(E17:G17)</f>
        <v>595.70000000000005</v>
      </c>
    </row>
    <row r="18" spans="1:8" ht="17.25" customHeight="1" thickBot="1" x14ac:dyDescent="0.35">
      <c r="A18" s="112"/>
      <c r="B18" s="17">
        <v>190649911</v>
      </c>
      <c r="C18" s="16" t="s">
        <v>33</v>
      </c>
      <c r="D18" s="23">
        <v>1</v>
      </c>
      <c r="E18" s="87">
        <f>+$D$286*D18</f>
        <v>387.36</v>
      </c>
      <c r="F18" s="87">
        <f>+$D$287*D18</f>
        <v>69.03</v>
      </c>
      <c r="G18" s="87">
        <f>+$D$288*D18</f>
        <v>139.31</v>
      </c>
      <c r="H18" s="87">
        <f t="shared" si="5"/>
        <v>595.70000000000005</v>
      </c>
    </row>
    <row r="19" spans="1:8" ht="17.25" customHeight="1" thickBot="1" x14ac:dyDescent="0.35">
      <c r="A19" s="113" t="s">
        <v>34</v>
      </c>
      <c r="B19" s="114"/>
      <c r="C19" s="115"/>
      <c r="D19" s="19">
        <v>2</v>
      </c>
      <c r="E19" s="88">
        <f>SUM(E17:E18)</f>
        <v>774.72</v>
      </c>
      <c r="F19" s="88">
        <f t="shared" ref="F19:H19" si="6">SUM(F17:F18)</f>
        <v>138.06</v>
      </c>
      <c r="G19" s="88">
        <f t="shared" si="6"/>
        <v>278.62</v>
      </c>
      <c r="H19" s="88">
        <f t="shared" si="6"/>
        <v>1191.4000000000001</v>
      </c>
    </row>
    <row r="20" spans="1:8" ht="17.25" customHeight="1" thickBot="1" x14ac:dyDescent="0.35">
      <c r="A20" s="110" t="s">
        <v>35</v>
      </c>
      <c r="B20" s="17">
        <v>191847216</v>
      </c>
      <c r="C20" s="16" t="s">
        <v>36</v>
      </c>
      <c r="D20" s="23">
        <v>2</v>
      </c>
      <c r="E20" s="87">
        <f>+$D$286*D20</f>
        <v>774.72</v>
      </c>
      <c r="F20" s="87">
        <f>+$D$287*D20</f>
        <v>138.06</v>
      </c>
      <c r="G20" s="87">
        <f>+$D$288*D20</f>
        <v>278.62</v>
      </c>
      <c r="H20" s="87">
        <f t="shared" ref="H20:H21" si="7">SUM(E20:G20)</f>
        <v>1191.4000000000001</v>
      </c>
    </row>
    <row r="21" spans="1:8" ht="17.25" customHeight="1" thickBot="1" x14ac:dyDescent="0.35">
      <c r="A21" s="112"/>
      <c r="B21" s="17">
        <v>195472087</v>
      </c>
      <c r="C21" s="16" t="s">
        <v>37</v>
      </c>
      <c r="D21" s="23">
        <v>2</v>
      </c>
      <c r="E21" s="87">
        <f>+$D$286*D21</f>
        <v>774.72</v>
      </c>
      <c r="F21" s="87">
        <f>+$D$287*D21</f>
        <v>138.06</v>
      </c>
      <c r="G21" s="87">
        <f>+$D$288*D21</f>
        <v>278.62</v>
      </c>
      <c r="H21" s="87">
        <f t="shared" si="7"/>
        <v>1191.4000000000001</v>
      </c>
    </row>
    <row r="22" spans="1:8" ht="17.25" customHeight="1" thickBot="1" x14ac:dyDescent="0.35">
      <c r="A22" s="113" t="s">
        <v>38</v>
      </c>
      <c r="B22" s="114"/>
      <c r="C22" s="115"/>
      <c r="D22" s="19">
        <v>4</v>
      </c>
      <c r="E22" s="88">
        <f>SUM(E20:E21)</f>
        <v>1549.44</v>
      </c>
      <c r="F22" s="88">
        <f t="shared" ref="F22:H22" si="8">SUM(F20:F21)</f>
        <v>276.12</v>
      </c>
      <c r="G22" s="88">
        <f t="shared" si="8"/>
        <v>557.24</v>
      </c>
      <c r="H22" s="88">
        <f t="shared" si="8"/>
        <v>2382.8000000000002</v>
      </c>
    </row>
    <row r="23" spans="1:8" ht="17.25" customHeight="1" thickBot="1" x14ac:dyDescent="0.35">
      <c r="A23" s="16" t="s">
        <v>39</v>
      </c>
      <c r="B23" s="17">
        <v>190302241</v>
      </c>
      <c r="C23" s="16" t="s">
        <v>40</v>
      </c>
      <c r="D23" s="23">
        <v>1</v>
      </c>
      <c r="E23" s="87">
        <f>+$D$286*D23</f>
        <v>387.36</v>
      </c>
      <c r="F23" s="87">
        <f>+$D$287*D23</f>
        <v>69.03</v>
      </c>
      <c r="G23" s="87">
        <f>+$D$288*D23</f>
        <v>139.31</v>
      </c>
      <c r="H23" s="87">
        <f>SUM(E23:G23)</f>
        <v>595.70000000000005</v>
      </c>
    </row>
    <row r="24" spans="1:8" ht="17.25" customHeight="1" thickBot="1" x14ac:dyDescent="0.35">
      <c r="A24" s="113" t="s">
        <v>41</v>
      </c>
      <c r="B24" s="114"/>
      <c r="C24" s="115"/>
      <c r="D24" s="19">
        <v>1</v>
      </c>
      <c r="E24" s="88">
        <f>SUM(E23)</f>
        <v>387.36</v>
      </c>
      <c r="F24" s="88">
        <f t="shared" ref="F24:H24" si="9">SUM(F23)</f>
        <v>69.03</v>
      </c>
      <c r="G24" s="88">
        <f t="shared" si="9"/>
        <v>139.31</v>
      </c>
      <c r="H24" s="88">
        <f t="shared" si="9"/>
        <v>595.70000000000005</v>
      </c>
    </row>
    <row r="25" spans="1:8" ht="17.25" customHeight="1" thickBot="1" x14ac:dyDescent="0.35">
      <c r="A25" s="16" t="s">
        <v>42</v>
      </c>
      <c r="B25" s="17">
        <v>190550151</v>
      </c>
      <c r="C25" s="16" t="s">
        <v>43</v>
      </c>
      <c r="D25" s="23">
        <v>4</v>
      </c>
      <c r="E25" s="87">
        <f>+$D$286*D25</f>
        <v>1549.44</v>
      </c>
      <c r="F25" s="87">
        <f>+$D$287*D25</f>
        <v>276.12</v>
      </c>
      <c r="G25" s="87">
        <f>+$D$288*D25</f>
        <v>557.24</v>
      </c>
      <c r="H25" s="87">
        <f>SUM(E25:G25)</f>
        <v>2382.8000000000002</v>
      </c>
    </row>
    <row r="26" spans="1:8" ht="17.25" customHeight="1" thickBot="1" x14ac:dyDescent="0.35">
      <c r="A26" s="113" t="s">
        <v>44</v>
      </c>
      <c r="B26" s="114"/>
      <c r="C26" s="115"/>
      <c r="D26" s="19">
        <v>4</v>
      </c>
      <c r="E26" s="88">
        <f>SUM(E25)</f>
        <v>1549.44</v>
      </c>
      <c r="F26" s="88">
        <f t="shared" ref="F26:H26" si="10">SUM(F25)</f>
        <v>276.12</v>
      </c>
      <c r="G26" s="88">
        <f t="shared" si="10"/>
        <v>557.24</v>
      </c>
      <c r="H26" s="88">
        <f t="shared" si="10"/>
        <v>2382.8000000000002</v>
      </c>
    </row>
    <row r="27" spans="1:8" ht="17.25" customHeight="1" thickBot="1" x14ac:dyDescent="0.35">
      <c r="A27" s="110" t="s">
        <v>45</v>
      </c>
      <c r="B27" s="17">
        <v>190916111</v>
      </c>
      <c r="C27" s="16" t="s">
        <v>46</v>
      </c>
      <c r="D27" s="23">
        <v>2</v>
      </c>
      <c r="E27" s="87">
        <f t="shared" ref="E27:E34" si="11">+$D$286*D27</f>
        <v>774.72</v>
      </c>
      <c r="F27" s="87">
        <f t="shared" ref="F27:F34" si="12">+$D$287*D27</f>
        <v>138.06</v>
      </c>
      <c r="G27" s="87">
        <f t="shared" ref="G27:G34" si="13">+$D$288*D27</f>
        <v>278.62</v>
      </c>
      <c r="H27" s="87">
        <f t="shared" ref="H27:H34" si="14">SUM(E27:G27)</f>
        <v>1191.4000000000001</v>
      </c>
    </row>
    <row r="28" spans="1:8" ht="17.25" customHeight="1" thickBot="1" x14ac:dyDescent="0.35">
      <c r="A28" s="111"/>
      <c r="B28" s="17">
        <v>190916264</v>
      </c>
      <c r="C28" s="16" t="s">
        <v>47</v>
      </c>
      <c r="D28" s="23">
        <v>2</v>
      </c>
      <c r="E28" s="87">
        <f t="shared" si="11"/>
        <v>774.72</v>
      </c>
      <c r="F28" s="87">
        <f t="shared" si="12"/>
        <v>138.06</v>
      </c>
      <c r="G28" s="87">
        <f t="shared" si="13"/>
        <v>278.62</v>
      </c>
      <c r="H28" s="87">
        <f t="shared" si="14"/>
        <v>1191.4000000000001</v>
      </c>
    </row>
    <row r="29" spans="1:8" ht="17.25" customHeight="1" thickBot="1" x14ac:dyDescent="0.35">
      <c r="A29" s="111"/>
      <c r="B29" s="17">
        <v>190917551</v>
      </c>
      <c r="C29" s="16" t="s">
        <v>48</v>
      </c>
      <c r="D29" s="23">
        <v>2</v>
      </c>
      <c r="E29" s="87">
        <f t="shared" si="11"/>
        <v>774.72</v>
      </c>
      <c r="F29" s="87">
        <f t="shared" si="12"/>
        <v>138.06</v>
      </c>
      <c r="G29" s="87">
        <f t="shared" si="13"/>
        <v>278.62</v>
      </c>
      <c r="H29" s="87">
        <f t="shared" si="14"/>
        <v>1191.4000000000001</v>
      </c>
    </row>
    <row r="30" spans="1:8" ht="17.25" customHeight="1" thickBot="1" x14ac:dyDescent="0.35">
      <c r="A30" s="111"/>
      <c r="B30" s="17">
        <v>190919036</v>
      </c>
      <c r="C30" s="16" t="s">
        <v>49</v>
      </c>
      <c r="D30" s="23">
        <v>2</v>
      </c>
      <c r="E30" s="87">
        <f t="shared" si="11"/>
        <v>774.72</v>
      </c>
      <c r="F30" s="87">
        <f t="shared" si="12"/>
        <v>138.06</v>
      </c>
      <c r="G30" s="87">
        <f t="shared" si="13"/>
        <v>278.62</v>
      </c>
      <c r="H30" s="87">
        <f t="shared" si="14"/>
        <v>1191.4000000000001</v>
      </c>
    </row>
    <row r="31" spans="1:8" ht="17.25" customHeight="1" thickBot="1" x14ac:dyDescent="0.35">
      <c r="A31" s="111"/>
      <c r="B31" s="17">
        <v>190919189</v>
      </c>
      <c r="C31" s="16" t="s">
        <v>50</v>
      </c>
      <c r="D31" s="23">
        <v>2</v>
      </c>
      <c r="E31" s="87">
        <f t="shared" si="11"/>
        <v>774.72</v>
      </c>
      <c r="F31" s="87">
        <f t="shared" si="12"/>
        <v>138.06</v>
      </c>
      <c r="G31" s="87">
        <f t="shared" si="13"/>
        <v>278.62</v>
      </c>
      <c r="H31" s="87">
        <f t="shared" si="14"/>
        <v>1191.4000000000001</v>
      </c>
    </row>
    <row r="32" spans="1:8" ht="17.25" customHeight="1" thickBot="1" x14ac:dyDescent="0.35">
      <c r="A32" s="111"/>
      <c r="B32" s="17">
        <v>190919221</v>
      </c>
      <c r="C32" s="16" t="s">
        <v>51</v>
      </c>
      <c r="D32" s="23">
        <v>6</v>
      </c>
      <c r="E32" s="87">
        <f t="shared" si="11"/>
        <v>2324.16</v>
      </c>
      <c r="F32" s="87">
        <f t="shared" si="12"/>
        <v>414.18</v>
      </c>
      <c r="G32" s="87">
        <f t="shared" si="13"/>
        <v>835.86</v>
      </c>
      <c r="H32" s="87">
        <f t="shared" si="14"/>
        <v>3574.2</v>
      </c>
    </row>
    <row r="33" spans="1:8" ht="17.25" customHeight="1" thickBot="1" x14ac:dyDescent="0.35">
      <c r="A33" s="111"/>
      <c r="B33" s="17">
        <v>191873296</v>
      </c>
      <c r="C33" s="16" t="s">
        <v>52</v>
      </c>
      <c r="D33" s="23">
        <v>4</v>
      </c>
      <c r="E33" s="87">
        <f t="shared" si="11"/>
        <v>1549.44</v>
      </c>
      <c r="F33" s="87">
        <f t="shared" si="12"/>
        <v>276.12</v>
      </c>
      <c r="G33" s="87">
        <f t="shared" si="13"/>
        <v>557.24</v>
      </c>
      <c r="H33" s="87">
        <f t="shared" si="14"/>
        <v>2382.8000000000002</v>
      </c>
    </row>
    <row r="34" spans="1:8" ht="17.25" customHeight="1" thickBot="1" x14ac:dyDescent="0.35">
      <c r="A34" s="112"/>
      <c r="B34" s="17">
        <v>290918120</v>
      </c>
      <c r="C34" s="16" t="s">
        <v>53</v>
      </c>
      <c r="D34" s="23">
        <v>4</v>
      </c>
      <c r="E34" s="87">
        <f t="shared" si="11"/>
        <v>1549.44</v>
      </c>
      <c r="F34" s="87">
        <f t="shared" si="12"/>
        <v>276.12</v>
      </c>
      <c r="G34" s="87">
        <f t="shared" si="13"/>
        <v>557.24</v>
      </c>
      <c r="H34" s="87">
        <f t="shared" si="14"/>
        <v>2382.8000000000002</v>
      </c>
    </row>
    <row r="35" spans="1:8" ht="17.25" customHeight="1" thickBot="1" x14ac:dyDescent="0.35">
      <c r="A35" s="113" t="s">
        <v>54</v>
      </c>
      <c r="B35" s="114"/>
      <c r="C35" s="115"/>
      <c r="D35" s="19">
        <v>24</v>
      </c>
      <c r="E35" s="88">
        <f>SUM(E27:E34)</f>
        <v>9296.6400000000012</v>
      </c>
      <c r="F35" s="88">
        <f t="shared" ref="F35:H35" si="15">SUM(F27:F34)</f>
        <v>1656.7199999999998</v>
      </c>
      <c r="G35" s="88">
        <f t="shared" si="15"/>
        <v>3343.4399999999996</v>
      </c>
      <c r="H35" s="88">
        <f t="shared" si="15"/>
        <v>14296.8</v>
      </c>
    </row>
    <row r="36" spans="1:8" ht="17.25" customHeight="1" thickBot="1" x14ac:dyDescent="0.35">
      <c r="A36" s="110" t="s">
        <v>55</v>
      </c>
      <c r="B36" s="17">
        <v>190387416</v>
      </c>
      <c r="C36" s="16" t="s">
        <v>56</v>
      </c>
      <c r="D36" s="23">
        <v>5</v>
      </c>
      <c r="E36" s="87">
        <f>+$D$286*D36</f>
        <v>1936.8000000000002</v>
      </c>
      <c r="F36" s="87">
        <f>+$D$287*D36</f>
        <v>345.15</v>
      </c>
      <c r="G36" s="87">
        <f>+$D$288*D36</f>
        <v>696.55</v>
      </c>
      <c r="H36" s="87">
        <f t="shared" ref="H36:H38" si="16">SUM(E36:G36)</f>
        <v>2978.5</v>
      </c>
    </row>
    <row r="37" spans="1:8" ht="17.25" customHeight="1" thickBot="1" x14ac:dyDescent="0.35">
      <c r="A37" s="111"/>
      <c r="B37" s="17">
        <v>190397862</v>
      </c>
      <c r="C37" s="16" t="s">
        <v>57</v>
      </c>
      <c r="D37" s="23">
        <v>1</v>
      </c>
      <c r="E37" s="87">
        <f>+$D$286*D37</f>
        <v>387.36</v>
      </c>
      <c r="F37" s="87">
        <f>+$D$287*D37</f>
        <v>69.03</v>
      </c>
      <c r="G37" s="87">
        <f>+$D$288*D37</f>
        <v>139.31</v>
      </c>
      <c r="H37" s="87">
        <f t="shared" si="16"/>
        <v>595.70000000000005</v>
      </c>
    </row>
    <row r="38" spans="1:8" ht="17.25" customHeight="1" thickBot="1" x14ac:dyDescent="0.35">
      <c r="A38" s="112"/>
      <c r="B38" s="17">
        <v>190399347</v>
      </c>
      <c r="C38" s="16" t="s">
        <v>58</v>
      </c>
      <c r="D38" s="23">
        <v>2</v>
      </c>
      <c r="E38" s="87">
        <f>+$D$286*D38</f>
        <v>774.72</v>
      </c>
      <c r="F38" s="87">
        <f>+$D$287*D38</f>
        <v>138.06</v>
      </c>
      <c r="G38" s="87">
        <f>+$D$288*D38</f>
        <v>278.62</v>
      </c>
      <c r="H38" s="87">
        <f t="shared" si="16"/>
        <v>1191.4000000000001</v>
      </c>
    </row>
    <row r="39" spans="1:8" ht="17.25" customHeight="1" thickBot="1" x14ac:dyDescent="0.35">
      <c r="A39" s="113" t="s">
        <v>59</v>
      </c>
      <c r="B39" s="114"/>
      <c r="C39" s="115"/>
      <c r="D39" s="19">
        <v>8</v>
      </c>
      <c r="E39" s="88">
        <f>SUM(E36:E38)</f>
        <v>3098.88</v>
      </c>
      <c r="F39" s="88">
        <f t="shared" ref="F39:H39" si="17">SUM(F36:F38)</f>
        <v>552.24</v>
      </c>
      <c r="G39" s="88">
        <f t="shared" si="17"/>
        <v>1114.48</v>
      </c>
      <c r="H39" s="88">
        <f t="shared" si="17"/>
        <v>4765.6000000000004</v>
      </c>
    </row>
    <row r="40" spans="1:8" ht="17.25" customHeight="1" thickBot="1" x14ac:dyDescent="0.35">
      <c r="A40" s="16" t="s">
        <v>60</v>
      </c>
      <c r="B40" s="17">
        <v>191638451</v>
      </c>
      <c r="C40" s="16" t="s">
        <v>61</v>
      </c>
      <c r="D40" s="23">
        <v>2</v>
      </c>
      <c r="E40" s="87">
        <f>+$D$286*D40</f>
        <v>774.72</v>
      </c>
      <c r="F40" s="87">
        <f>+$D$287*D40</f>
        <v>138.06</v>
      </c>
      <c r="G40" s="87">
        <f>+$D$288*D40</f>
        <v>278.62</v>
      </c>
      <c r="H40" s="87">
        <f>SUM(E40:G40)</f>
        <v>1191.4000000000001</v>
      </c>
    </row>
    <row r="41" spans="1:8" ht="17.25" customHeight="1" thickBot="1" x14ac:dyDescent="0.35">
      <c r="A41" s="113" t="s">
        <v>62</v>
      </c>
      <c r="B41" s="114"/>
      <c r="C41" s="115"/>
      <c r="D41" s="19">
        <v>2</v>
      </c>
      <c r="E41" s="88">
        <f>SUM(E40)</f>
        <v>774.72</v>
      </c>
      <c r="F41" s="88">
        <f t="shared" ref="F41:H41" si="18">SUM(F40)</f>
        <v>138.06</v>
      </c>
      <c r="G41" s="88">
        <f t="shared" si="18"/>
        <v>278.62</v>
      </c>
      <c r="H41" s="88">
        <f t="shared" si="18"/>
        <v>1191.4000000000001</v>
      </c>
    </row>
    <row r="42" spans="1:8" ht="17.25" customHeight="1" thickBot="1" x14ac:dyDescent="0.35">
      <c r="A42" s="110" t="s">
        <v>63</v>
      </c>
      <c r="B42" s="17">
        <v>191075177</v>
      </c>
      <c r="C42" s="16" t="s">
        <v>64</v>
      </c>
      <c r="D42" s="23">
        <v>1</v>
      </c>
      <c r="E42" s="87">
        <f t="shared" ref="E42:E56" si="19">+$D$286*D42</f>
        <v>387.36</v>
      </c>
      <c r="F42" s="87">
        <f t="shared" ref="F42:F56" si="20">+$D$287*D42</f>
        <v>69.03</v>
      </c>
      <c r="G42" s="87">
        <f t="shared" ref="G42:G56" si="21">+$D$288*D42</f>
        <v>139.31</v>
      </c>
      <c r="H42" s="87">
        <f t="shared" ref="H42:H56" si="22">SUM(E42:G42)</f>
        <v>595.70000000000005</v>
      </c>
    </row>
    <row r="43" spans="1:8" ht="17.25" customHeight="1" thickBot="1" x14ac:dyDescent="0.35">
      <c r="A43" s="111"/>
      <c r="B43" s="17">
        <v>191075362</v>
      </c>
      <c r="C43" s="16" t="s">
        <v>65</v>
      </c>
      <c r="D43" s="23">
        <v>1</v>
      </c>
      <c r="E43" s="87">
        <f t="shared" si="19"/>
        <v>387.36</v>
      </c>
      <c r="F43" s="87">
        <f t="shared" si="20"/>
        <v>69.03</v>
      </c>
      <c r="G43" s="87">
        <f t="shared" si="21"/>
        <v>139.31</v>
      </c>
      <c r="H43" s="87">
        <f t="shared" si="22"/>
        <v>595.70000000000005</v>
      </c>
    </row>
    <row r="44" spans="1:8" ht="17.25" customHeight="1" thickBot="1" x14ac:dyDescent="0.35">
      <c r="A44" s="111"/>
      <c r="B44" s="17">
        <v>191075743</v>
      </c>
      <c r="C44" s="16" t="s">
        <v>66</v>
      </c>
      <c r="D44" s="23">
        <v>4</v>
      </c>
      <c r="E44" s="87">
        <f t="shared" si="19"/>
        <v>1549.44</v>
      </c>
      <c r="F44" s="87">
        <f t="shared" si="20"/>
        <v>276.12</v>
      </c>
      <c r="G44" s="87">
        <f t="shared" si="21"/>
        <v>557.24</v>
      </c>
      <c r="H44" s="87">
        <f t="shared" si="22"/>
        <v>2382.8000000000002</v>
      </c>
    </row>
    <row r="45" spans="1:8" ht="17.25" customHeight="1" thickBot="1" x14ac:dyDescent="0.35">
      <c r="A45" s="111"/>
      <c r="B45" s="17">
        <v>191092326</v>
      </c>
      <c r="C45" s="16" t="s">
        <v>67</v>
      </c>
      <c r="D45" s="23">
        <v>1</v>
      </c>
      <c r="E45" s="87">
        <f t="shared" si="19"/>
        <v>387.36</v>
      </c>
      <c r="F45" s="87">
        <f t="shared" si="20"/>
        <v>69.03</v>
      </c>
      <c r="G45" s="87">
        <f t="shared" si="21"/>
        <v>139.31</v>
      </c>
      <c r="H45" s="87">
        <f t="shared" si="22"/>
        <v>595.70000000000005</v>
      </c>
    </row>
    <row r="46" spans="1:8" ht="17.25" customHeight="1" thickBot="1" x14ac:dyDescent="0.35">
      <c r="A46" s="111"/>
      <c r="B46" s="17">
        <v>191093951</v>
      </c>
      <c r="C46" s="16" t="s">
        <v>68</v>
      </c>
      <c r="D46" s="23">
        <v>3</v>
      </c>
      <c r="E46" s="87">
        <f t="shared" si="19"/>
        <v>1162.08</v>
      </c>
      <c r="F46" s="87">
        <f t="shared" si="20"/>
        <v>207.09</v>
      </c>
      <c r="G46" s="87">
        <f t="shared" si="21"/>
        <v>417.93</v>
      </c>
      <c r="H46" s="87">
        <f t="shared" si="22"/>
        <v>1787.1</v>
      </c>
    </row>
    <row r="47" spans="1:8" ht="17.25" customHeight="1" thickBot="1" x14ac:dyDescent="0.35">
      <c r="A47" s="111"/>
      <c r="B47" s="17">
        <v>191095589</v>
      </c>
      <c r="C47" s="16" t="s">
        <v>69</v>
      </c>
      <c r="D47" s="23">
        <v>1</v>
      </c>
      <c r="E47" s="87">
        <f t="shared" si="19"/>
        <v>387.36</v>
      </c>
      <c r="F47" s="87">
        <f t="shared" si="20"/>
        <v>69.03</v>
      </c>
      <c r="G47" s="87">
        <f t="shared" si="21"/>
        <v>139.31</v>
      </c>
      <c r="H47" s="87">
        <f t="shared" si="22"/>
        <v>595.70000000000005</v>
      </c>
    </row>
    <row r="48" spans="1:8" ht="17.25" customHeight="1" thickBot="1" x14ac:dyDescent="0.35">
      <c r="A48" s="111"/>
      <c r="B48" s="17">
        <v>191097063</v>
      </c>
      <c r="C48" s="16" t="s">
        <v>70</v>
      </c>
      <c r="D48" s="23">
        <v>2</v>
      </c>
      <c r="E48" s="87">
        <f t="shared" si="19"/>
        <v>774.72</v>
      </c>
      <c r="F48" s="87">
        <f t="shared" si="20"/>
        <v>138.06</v>
      </c>
      <c r="G48" s="87">
        <f t="shared" si="21"/>
        <v>278.62</v>
      </c>
      <c r="H48" s="87">
        <f t="shared" si="22"/>
        <v>1191.4000000000001</v>
      </c>
    </row>
    <row r="49" spans="1:8" ht="17.25" customHeight="1" thickBot="1" x14ac:dyDescent="0.35">
      <c r="A49" s="111"/>
      <c r="B49" s="17">
        <v>191098546</v>
      </c>
      <c r="C49" s="16" t="s">
        <v>71</v>
      </c>
      <c r="D49" s="23">
        <v>5</v>
      </c>
      <c r="E49" s="87">
        <f t="shared" si="19"/>
        <v>1936.8000000000002</v>
      </c>
      <c r="F49" s="87">
        <f t="shared" si="20"/>
        <v>345.15</v>
      </c>
      <c r="G49" s="87">
        <f t="shared" si="21"/>
        <v>696.55</v>
      </c>
      <c r="H49" s="87">
        <f t="shared" si="22"/>
        <v>2978.5</v>
      </c>
    </row>
    <row r="50" spans="1:8" ht="17.25" customHeight="1" thickBot="1" x14ac:dyDescent="0.35">
      <c r="A50" s="111"/>
      <c r="B50" s="17">
        <v>291074980</v>
      </c>
      <c r="C50" s="16" t="s">
        <v>72</v>
      </c>
      <c r="D50" s="23">
        <v>1</v>
      </c>
      <c r="E50" s="87">
        <f t="shared" si="19"/>
        <v>387.36</v>
      </c>
      <c r="F50" s="87">
        <f t="shared" si="20"/>
        <v>69.03</v>
      </c>
      <c r="G50" s="87">
        <f t="shared" si="21"/>
        <v>139.31</v>
      </c>
      <c r="H50" s="87">
        <f t="shared" si="22"/>
        <v>595.70000000000005</v>
      </c>
    </row>
    <row r="51" spans="1:8" ht="17.25" customHeight="1" thickBot="1" x14ac:dyDescent="0.35">
      <c r="A51" s="111"/>
      <c r="B51" s="17">
        <v>291075210</v>
      </c>
      <c r="C51" s="16" t="s">
        <v>73</v>
      </c>
      <c r="D51" s="23">
        <v>5</v>
      </c>
      <c r="E51" s="87">
        <f t="shared" si="19"/>
        <v>1936.8000000000002</v>
      </c>
      <c r="F51" s="87">
        <f t="shared" si="20"/>
        <v>345.15</v>
      </c>
      <c r="G51" s="87">
        <f t="shared" si="21"/>
        <v>696.55</v>
      </c>
      <c r="H51" s="87">
        <f t="shared" si="22"/>
        <v>2978.5</v>
      </c>
    </row>
    <row r="52" spans="1:8" ht="17.25" customHeight="1" thickBot="1" x14ac:dyDescent="0.35">
      <c r="A52" s="111"/>
      <c r="B52" s="17">
        <v>291090080</v>
      </c>
      <c r="C52" s="16" t="s">
        <v>74</v>
      </c>
      <c r="D52" s="23">
        <v>1</v>
      </c>
      <c r="E52" s="87">
        <f t="shared" si="19"/>
        <v>387.36</v>
      </c>
      <c r="F52" s="87">
        <f t="shared" si="20"/>
        <v>69.03</v>
      </c>
      <c r="G52" s="87">
        <f t="shared" si="21"/>
        <v>139.31</v>
      </c>
      <c r="H52" s="87">
        <f t="shared" si="22"/>
        <v>595.70000000000005</v>
      </c>
    </row>
    <row r="53" spans="1:8" ht="17.25" customHeight="1" thickBot="1" x14ac:dyDescent="0.35">
      <c r="A53" s="111"/>
      <c r="B53" s="17">
        <v>291095960</v>
      </c>
      <c r="C53" s="16" t="s">
        <v>75</v>
      </c>
      <c r="D53" s="23">
        <v>2</v>
      </c>
      <c r="E53" s="87">
        <f t="shared" si="19"/>
        <v>774.72</v>
      </c>
      <c r="F53" s="87">
        <f t="shared" si="20"/>
        <v>138.06</v>
      </c>
      <c r="G53" s="87">
        <f t="shared" si="21"/>
        <v>278.62</v>
      </c>
      <c r="H53" s="87">
        <f t="shared" si="22"/>
        <v>1191.4000000000001</v>
      </c>
    </row>
    <row r="54" spans="1:8" ht="17.25" customHeight="1" thickBot="1" x14ac:dyDescent="0.35">
      <c r="A54" s="111"/>
      <c r="B54" s="17">
        <v>291097630</v>
      </c>
      <c r="C54" s="16" t="s">
        <v>76</v>
      </c>
      <c r="D54" s="23">
        <v>2</v>
      </c>
      <c r="E54" s="87">
        <f t="shared" si="19"/>
        <v>774.72</v>
      </c>
      <c r="F54" s="87">
        <f t="shared" si="20"/>
        <v>138.06</v>
      </c>
      <c r="G54" s="87">
        <f t="shared" si="21"/>
        <v>278.62</v>
      </c>
      <c r="H54" s="87">
        <f t="shared" si="22"/>
        <v>1191.4000000000001</v>
      </c>
    </row>
    <row r="55" spans="1:8" ht="17.25" customHeight="1" thickBot="1" x14ac:dyDescent="0.35">
      <c r="A55" s="111"/>
      <c r="B55" s="17">
        <v>291631130</v>
      </c>
      <c r="C55" s="16" t="s">
        <v>77</v>
      </c>
      <c r="D55" s="23">
        <v>3</v>
      </c>
      <c r="E55" s="87">
        <f t="shared" si="19"/>
        <v>1162.08</v>
      </c>
      <c r="F55" s="87">
        <f t="shared" si="20"/>
        <v>207.09</v>
      </c>
      <c r="G55" s="87">
        <f t="shared" si="21"/>
        <v>417.93</v>
      </c>
      <c r="H55" s="87">
        <f t="shared" si="22"/>
        <v>1787.1</v>
      </c>
    </row>
    <row r="56" spans="1:8" ht="17.25" customHeight="1" thickBot="1" x14ac:dyDescent="0.35">
      <c r="A56" s="112"/>
      <c r="B56" s="17">
        <v>305236534</v>
      </c>
      <c r="C56" s="16" t="s">
        <v>78</v>
      </c>
      <c r="D56" s="23">
        <v>3</v>
      </c>
      <c r="E56" s="87">
        <f t="shared" si="19"/>
        <v>1162.08</v>
      </c>
      <c r="F56" s="87">
        <f t="shared" si="20"/>
        <v>207.09</v>
      </c>
      <c r="G56" s="87">
        <f t="shared" si="21"/>
        <v>417.93</v>
      </c>
      <c r="H56" s="87">
        <f t="shared" si="22"/>
        <v>1787.1</v>
      </c>
    </row>
    <row r="57" spans="1:8" ht="17.25" customHeight="1" thickBot="1" x14ac:dyDescent="0.35">
      <c r="A57" s="113" t="s">
        <v>79</v>
      </c>
      <c r="B57" s="114"/>
      <c r="C57" s="115"/>
      <c r="D57" s="19">
        <v>35</v>
      </c>
      <c r="E57" s="88">
        <f>SUM(E42:E56)</f>
        <v>13557.599999999999</v>
      </c>
      <c r="F57" s="88">
        <f t="shared" ref="F57:H57" si="23">SUM(F42:F56)</f>
        <v>2416.0499999999997</v>
      </c>
      <c r="G57" s="88">
        <f t="shared" si="23"/>
        <v>4875.8499999999995</v>
      </c>
      <c r="H57" s="88">
        <f t="shared" si="23"/>
        <v>20849.5</v>
      </c>
    </row>
    <row r="58" spans="1:8" ht="17.25" customHeight="1" thickBot="1" x14ac:dyDescent="0.35">
      <c r="A58" s="110" t="s">
        <v>80</v>
      </c>
      <c r="B58" s="17">
        <v>190398583</v>
      </c>
      <c r="C58" s="16" t="s">
        <v>81</v>
      </c>
      <c r="D58" s="23">
        <v>1</v>
      </c>
      <c r="E58" s="87">
        <f>+$D$286*D58</f>
        <v>387.36</v>
      </c>
      <c r="F58" s="87">
        <f>+$D$287*D58</f>
        <v>69.03</v>
      </c>
      <c r="G58" s="87">
        <f>+$D$288*D58</f>
        <v>139.31</v>
      </c>
      <c r="H58" s="87">
        <f t="shared" ref="H58:H59" si="24">SUM(E58:G58)</f>
        <v>595.70000000000005</v>
      </c>
    </row>
    <row r="59" spans="1:8" ht="17.25" customHeight="1" thickBot="1" x14ac:dyDescent="0.35">
      <c r="A59" s="112"/>
      <c r="B59" s="17">
        <v>190398964</v>
      </c>
      <c r="C59" s="16" t="s">
        <v>82</v>
      </c>
      <c r="D59" s="23">
        <v>2</v>
      </c>
      <c r="E59" s="87">
        <f>+$D$286*D59</f>
        <v>774.72</v>
      </c>
      <c r="F59" s="87">
        <f>+$D$287*D59</f>
        <v>138.06</v>
      </c>
      <c r="G59" s="87">
        <f>+$D$288*D59</f>
        <v>278.62</v>
      </c>
      <c r="H59" s="87">
        <f t="shared" si="24"/>
        <v>1191.4000000000001</v>
      </c>
    </row>
    <row r="60" spans="1:8" ht="17.25" customHeight="1" thickBot="1" x14ac:dyDescent="0.35">
      <c r="A60" s="113" t="s">
        <v>83</v>
      </c>
      <c r="B60" s="114"/>
      <c r="C60" s="115"/>
      <c r="D60" s="19">
        <v>3</v>
      </c>
      <c r="E60" s="88">
        <f>SUM(E58:E59)</f>
        <v>1162.08</v>
      </c>
      <c r="F60" s="88">
        <f t="shared" ref="F60:H60" si="25">SUM(F58:F59)</f>
        <v>207.09</v>
      </c>
      <c r="G60" s="88">
        <f t="shared" si="25"/>
        <v>417.93</v>
      </c>
      <c r="H60" s="88">
        <f t="shared" si="25"/>
        <v>1787.1000000000001</v>
      </c>
    </row>
    <row r="61" spans="1:8" ht="17.25" customHeight="1" thickBot="1" x14ac:dyDescent="0.35">
      <c r="A61" s="110" t="s">
        <v>84</v>
      </c>
      <c r="B61" s="17">
        <v>191018151</v>
      </c>
      <c r="C61" s="16" t="s">
        <v>85</v>
      </c>
      <c r="D61" s="23">
        <v>2</v>
      </c>
      <c r="E61" s="87">
        <f>+$D$286*D61</f>
        <v>774.72</v>
      </c>
      <c r="F61" s="87">
        <f>+$D$287*D61</f>
        <v>138.06</v>
      </c>
      <c r="G61" s="87">
        <f>+$D$288*D61</f>
        <v>278.62</v>
      </c>
      <c r="H61" s="87">
        <f t="shared" ref="H61:H64" si="26">SUM(E61:G61)</f>
        <v>1191.4000000000001</v>
      </c>
    </row>
    <row r="62" spans="1:8" ht="17.25" customHeight="1" thickBot="1" x14ac:dyDescent="0.35">
      <c r="A62" s="111"/>
      <c r="B62" s="17">
        <v>191018532</v>
      </c>
      <c r="C62" s="16" t="s">
        <v>86</v>
      </c>
      <c r="D62" s="23">
        <v>3</v>
      </c>
      <c r="E62" s="87">
        <f>+$D$286*D62</f>
        <v>1162.08</v>
      </c>
      <c r="F62" s="87">
        <f>+$D$287*D62</f>
        <v>207.09</v>
      </c>
      <c r="G62" s="87">
        <f>+$D$288*D62</f>
        <v>417.93</v>
      </c>
      <c r="H62" s="87">
        <f t="shared" si="26"/>
        <v>1787.1</v>
      </c>
    </row>
    <row r="63" spans="1:8" ht="17.25" customHeight="1" thickBot="1" x14ac:dyDescent="0.35">
      <c r="A63" s="111"/>
      <c r="B63" s="17">
        <v>191018685</v>
      </c>
      <c r="C63" s="16" t="s">
        <v>87</v>
      </c>
      <c r="D63" s="23">
        <v>5</v>
      </c>
      <c r="E63" s="87">
        <f>+$D$286*D63</f>
        <v>1936.8000000000002</v>
      </c>
      <c r="F63" s="87">
        <f>+$D$287*D63</f>
        <v>345.15</v>
      </c>
      <c r="G63" s="87">
        <f>+$D$288*D63</f>
        <v>696.55</v>
      </c>
      <c r="H63" s="87">
        <f t="shared" si="26"/>
        <v>2978.5</v>
      </c>
    </row>
    <row r="64" spans="1:8" ht="17.25" customHeight="1" thickBot="1" x14ac:dyDescent="0.35">
      <c r="A64" s="112"/>
      <c r="B64" s="17">
        <v>291018490</v>
      </c>
      <c r="C64" s="16" t="s">
        <v>88</v>
      </c>
      <c r="D64" s="23">
        <v>2</v>
      </c>
      <c r="E64" s="87">
        <f>+$D$286*D64</f>
        <v>774.72</v>
      </c>
      <c r="F64" s="87">
        <f>+$D$287*D64</f>
        <v>138.06</v>
      </c>
      <c r="G64" s="87">
        <f>+$D$288*D64</f>
        <v>278.62</v>
      </c>
      <c r="H64" s="87">
        <f t="shared" si="26"/>
        <v>1191.4000000000001</v>
      </c>
    </row>
    <row r="65" spans="1:8" ht="17.25" customHeight="1" thickBot="1" x14ac:dyDescent="0.35">
      <c r="A65" s="113" t="s">
        <v>89</v>
      </c>
      <c r="B65" s="114"/>
      <c r="C65" s="115"/>
      <c r="D65" s="19">
        <v>12</v>
      </c>
      <c r="E65" s="88">
        <f>SUM(E61:E64)</f>
        <v>4648.3200000000006</v>
      </c>
      <c r="F65" s="88">
        <f t="shared" ref="F65:H65" si="27">SUM(F61:F64)</f>
        <v>828.3599999999999</v>
      </c>
      <c r="G65" s="88">
        <f t="shared" si="27"/>
        <v>1671.7199999999998</v>
      </c>
      <c r="H65" s="88">
        <f t="shared" si="27"/>
        <v>7148.4</v>
      </c>
    </row>
    <row r="66" spans="1:8" ht="17.25" customHeight="1" thickBot="1" x14ac:dyDescent="0.35">
      <c r="A66" s="110" t="s">
        <v>90</v>
      </c>
      <c r="B66" s="17">
        <v>190091812</v>
      </c>
      <c r="C66" s="16" t="s">
        <v>91</v>
      </c>
      <c r="D66" s="23">
        <v>2</v>
      </c>
      <c r="E66" s="87">
        <f t="shared" ref="E66:E72" si="28">+$D$286*D66</f>
        <v>774.72</v>
      </c>
      <c r="F66" s="87">
        <f t="shared" ref="F66:F72" si="29">+$D$287*D66</f>
        <v>138.06</v>
      </c>
      <c r="G66" s="87">
        <f t="shared" ref="G66:G72" si="30">+$D$288*D66</f>
        <v>278.62</v>
      </c>
      <c r="H66" s="87">
        <f t="shared" ref="H66:H72" si="31">SUM(E66:G66)</f>
        <v>1191.4000000000001</v>
      </c>
    </row>
    <row r="67" spans="1:8" ht="17.25" customHeight="1" thickBot="1" x14ac:dyDescent="0.35">
      <c r="A67" s="111"/>
      <c r="B67" s="17">
        <v>190092729</v>
      </c>
      <c r="C67" s="16" t="s">
        <v>92</v>
      </c>
      <c r="D67" s="23">
        <v>1</v>
      </c>
      <c r="E67" s="87">
        <f t="shared" si="28"/>
        <v>387.36</v>
      </c>
      <c r="F67" s="87">
        <f t="shared" si="29"/>
        <v>69.03</v>
      </c>
      <c r="G67" s="87">
        <f t="shared" si="30"/>
        <v>139.31</v>
      </c>
      <c r="H67" s="87">
        <f t="shared" si="31"/>
        <v>595.70000000000005</v>
      </c>
    </row>
    <row r="68" spans="1:8" ht="17.25" customHeight="1" thickBot="1" x14ac:dyDescent="0.35">
      <c r="A68" s="111"/>
      <c r="B68" s="17">
        <v>190093592</v>
      </c>
      <c r="C68" s="16" t="s">
        <v>93</v>
      </c>
      <c r="D68" s="23">
        <v>1</v>
      </c>
      <c r="E68" s="87">
        <f t="shared" si="28"/>
        <v>387.36</v>
      </c>
      <c r="F68" s="87">
        <f t="shared" si="29"/>
        <v>69.03</v>
      </c>
      <c r="G68" s="87">
        <f t="shared" si="30"/>
        <v>139.31</v>
      </c>
      <c r="H68" s="87">
        <f t="shared" si="31"/>
        <v>595.70000000000005</v>
      </c>
    </row>
    <row r="69" spans="1:8" ht="17.25" customHeight="1" thickBot="1" x14ac:dyDescent="0.35">
      <c r="A69" s="111"/>
      <c r="B69" s="17">
        <v>190093788</v>
      </c>
      <c r="C69" s="16" t="s">
        <v>94</v>
      </c>
      <c r="D69" s="23">
        <v>1</v>
      </c>
      <c r="E69" s="87">
        <f t="shared" si="28"/>
        <v>387.36</v>
      </c>
      <c r="F69" s="87">
        <f t="shared" si="29"/>
        <v>69.03</v>
      </c>
      <c r="G69" s="87">
        <f t="shared" si="30"/>
        <v>139.31</v>
      </c>
      <c r="H69" s="87">
        <f t="shared" si="31"/>
        <v>595.70000000000005</v>
      </c>
    </row>
    <row r="70" spans="1:8" ht="17.25" customHeight="1" thickBot="1" x14ac:dyDescent="0.35">
      <c r="A70" s="111"/>
      <c r="B70" s="17">
        <v>190094160</v>
      </c>
      <c r="C70" s="16" t="s">
        <v>95</v>
      </c>
      <c r="D70" s="23">
        <v>1</v>
      </c>
      <c r="E70" s="87">
        <f t="shared" si="28"/>
        <v>387.36</v>
      </c>
      <c r="F70" s="87">
        <f t="shared" si="29"/>
        <v>69.03</v>
      </c>
      <c r="G70" s="87">
        <f t="shared" si="30"/>
        <v>139.31</v>
      </c>
      <c r="H70" s="87">
        <f t="shared" si="31"/>
        <v>595.70000000000005</v>
      </c>
    </row>
    <row r="71" spans="1:8" ht="17.25" customHeight="1" thickBot="1" x14ac:dyDescent="0.35">
      <c r="A71" s="111"/>
      <c r="B71" s="17">
        <v>190113212</v>
      </c>
      <c r="C71" s="16" t="s">
        <v>96</v>
      </c>
      <c r="D71" s="23">
        <v>4</v>
      </c>
      <c r="E71" s="87">
        <f t="shared" si="28"/>
        <v>1549.44</v>
      </c>
      <c r="F71" s="87">
        <f t="shared" si="29"/>
        <v>276.12</v>
      </c>
      <c r="G71" s="87">
        <f t="shared" si="30"/>
        <v>557.24</v>
      </c>
      <c r="H71" s="87">
        <f t="shared" si="31"/>
        <v>2382.8000000000002</v>
      </c>
    </row>
    <row r="72" spans="1:8" ht="17.25" customHeight="1" thickBot="1" x14ac:dyDescent="0.35">
      <c r="A72" s="112"/>
      <c r="B72" s="17">
        <v>190113365</v>
      </c>
      <c r="C72" s="16" t="s">
        <v>97</v>
      </c>
      <c r="D72" s="23">
        <v>17</v>
      </c>
      <c r="E72" s="87">
        <f t="shared" si="28"/>
        <v>6585.12</v>
      </c>
      <c r="F72" s="87">
        <f t="shared" si="29"/>
        <v>1173.51</v>
      </c>
      <c r="G72" s="87">
        <f t="shared" si="30"/>
        <v>2368.27</v>
      </c>
      <c r="H72" s="87">
        <f t="shared" si="31"/>
        <v>10126.9</v>
      </c>
    </row>
    <row r="73" spans="1:8" ht="17.25" customHeight="1" thickBot="1" x14ac:dyDescent="0.35">
      <c r="A73" s="113" t="s">
        <v>98</v>
      </c>
      <c r="B73" s="114"/>
      <c r="C73" s="115"/>
      <c r="D73" s="19">
        <v>27</v>
      </c>
      <c r="E73" s="88">
        <f>SUM(E66:E72)</f>
        <v>10458.720000000001</v>
      </c>
      <c r="F73" s="88">
        <f t="shared" ref="F73:H73" si="32">SUM(F66:F72)</f>
        <v>1863.81</v>
      </c>
      <c r="G73" s="88">
        <f t="shared" si="32"/>
        <v>3761.37</v>
      </c>
      <c r="H73" s="88">
        <f t="shared" si="32"/>
        <v>16083.9</v>
      </c>
    </row>
    <row r="74" spans="1:8" ht="17.25" customHeight="1" thickBot="1" x14ac:dyDescent="0.35">
      <c r="A74" s="110" t="s">
        <v>99</v>
      </c>
      <c r="B74" s="17">
        <v>190425735</v>
      </c>
      <c r="C74" s="16" t="s">
        <v>412</v>
      </c>
      <c r="D74" s="23">
        <v>1</v>
      </c>
      <c r="E74" s="87">
        <f t="shared" ref="E74:E87" si="33">+$D$286*D74</f>
        <v>387.36</v>
      </c>
      <c r="F74" s="87">
        <f t="shared" ref="F74:F87" si="34">+$D$287*D74</f>
        <v>69.03</v>
      </c>
      <c r="G74" s="87">
        <f t="shared" ref="G74:G87" si="35">+$D$288*D74</f>
        <v>139.31</v>
      </c>
      <c r="H74" s="87">
        <f t="shared" ref="H74:H87" si="36">SUM(E74:G74)</f>
        <v>595.70000000000005</v>
      </c>
    </row>
    <row r="75" spans="1:8" ht="17.25" customHeight="1" thickBot="1" x14ac:dyDescent="0.35">
      <c r="A75" s="111"/>
      <c r="B75" s="17">
        <v>190428083</v>
      </c>
      <c r="C75" s="16" t="s">
        <v>100</v>
      </c>
      <c r="D75" s="23">
        <v>1</v>
      </c>
      <c r="E75" s="87">
        <f t="shared" si="33"/>
        <v>387.36</v>
      </c>
      <c r="F75" s="87">
        <f t="shared" si="34"/>
        <v>69.03</v>
      </c>
      <c r="G75" s="87">
        <f t="shared" si="35"/>
        <v>139.31</v>
      </c>
      <c r="H75" s="87">
        <f t="shared" si="36"/>
        <v>595.70000000000005</v>
      </c>
    </row>
    <row r="76" spans="1:8" ht="17.25" customHeight="1" thickBot="1" x14ac:dyDescent="0.35">
      <c r="A76" s="111"/>
      <c r="B76" s="17">
        <v>190428845</v>
      </c>
      <c r="C76" s="16" t="s">
        <v>413</v>
      </c>
      <c r="D76" s="23">
        <v>1</v>
      </c>
      <c r="E76" s="87">
        <f t="shared" si="33"/>
        <v>387.36</v>
      </c>
      <c r="F76" s="87">
        <f t="shared" si="34"/>
        <v>69.03</v>
      </c>
      <c r="G76" s="87">
        <f t="shared" si="35"/>
        <v>139.31</v>
      </c>
      <c r="H76" s="87">
        <f t="shared" si="36"/>
        <v>595.70000000000005</v>
      </c>
    </row>
    <row r="77" spans="1:8" ht="17.25" customHeight="1" thickBot="1" x14ac:dyDescent="0.35">
      <c r="A77" s="111"/>
      <c r="B77" s="17">
        <v>190432886</v>
      </c>
      <c r="C77" s="16" t="s">
        <v>101</v>
      </c>
      <c r="D77" s="95">
        <f>2-1</f>
        <v>1</v>
      </c>
      <c r="E77" s="87">
        <f t="shared" si="33"/>
        <v>387.36</v>
      </c>
      <c r="F77" s="87">
        <f t="shared" si="34"/>
        <v>69.03</v>
      </c>
      <c r="G77" s="87">
        <f t="shared" si="35"/>
        <v>139.31</v>
      </c>
      <c r="H77" s="87">
        <f t="shared" si="36"/>
        <v>595.70000000000005</v>
      </c>
    </row>
    <row r="78" spans="1:8" ht="17.25" customHeight="1" thickBot="1" x14ac:dyDescent="0.35">
      <c r="A78" s="111"/>
      <c r="B78" s="17">
        <v>190433792</v>
      </c>
      <c r="C78" s="16" t="s">
        <v>414</v>
      </c>
      <c r="D78" s="23">
        <v>2</v>
      </c>
      <c r="E78" s="87">
        <f t="shared" si="33"/>
        <v>774.72</v>
      </c>
      <c r="F78" s="87">
        <f t="shared" si="34"/>
        <v>138.06</v>
      </c>
      <c r="G78" s="87">
        <f t="shared" si="35"/>
        <v>278.62</v>
      </c>
      <c r="H78" s="87">
        <f t="shared" si="36"/>
        <v>1191.4000000000001</v>
      </c>
    </row>
    <row r="79" spans="1:8" ht="17.25" customHeight="1" thickBot="1" x14ac:dyDescent="0.35">
      <c r="A79" s="111"/>
      <c r="B79" s="17">
        <v>190434360</v>
      </c>
      <c r="C79" s="16" t="s">
        <v>415</v>
      </c>
      <c r="D79" s="95">
        <v>1</v>
      </c>
      <c r="E79" s="87">
        <f t="shared" si="33"/>
        <v>387.36</v>
      </c>
      <c r="F79" s="87">
        <f t="shared" si="34"/>
        <v>69.03</v>
      </c>
      <c r="G79" s="87">
        <f t="shared" si="35"/>
        <v>139.31</v>
      </c>
      <c r="H79" s="87">
        <f t="shared" ref="H79" si="37">SUM(E79:G79)</f>
        <v>595.70000000000005</v>
      </c>
    </row>
    <row r="80" spans="1:8" ht="17.25" customHeight="1" thickBot="1" x14ac:dyDescent="0.35">
      <c r="A80" s="111"/>
      <c r="B80" s="17">
        <v>190434937</v>
      </c>
      <c r="C80" s="16" t="s">
        <v>102</v>
      </c>
      <c r="D80" s="23">
        <v>1</v>
      </c>
      <c r="E80" s="87">
        <f t="shared" si="33"/>
        <v>387.36</v>
      </c>
      <c r="F80" s="87">
        <f t="shared" si="34"/>
        <v>69.03</v>
      </c>
      <c r="G80" s="87">
        <f t="shared" si="35"/>
        <v>139.31</v>
      </c>
      <c r="H80" s="87">
        <f t="shared" si="36"/>
        <v>595.70000000000005</v>
      </c>
    </row>
    <row r="81" spans="1:8" ht="17.25" customHeight="1" thickBot="1" x14ac:dyDescent="0.35">
      <c r="A81" s="111"/>
      <c r="B81" s="17">
        <v>190435081</v>
      </c>
      <c r="C81" s="16" t="s">
        <v>416</v>
      </c>
      <c r="D81" s="23">
        <v>4</v>
      </c>
      <c r="E81" s="87">
        <f t="shared" si="33"/>
        <v>1549.44</v>
      </c>
      <c r="F81" s="87">
        <f t="shared" si="34"/>
        <v>276.12</v>
      </c>
      <c r="G81" s="87">
        <f t="shared" si="35"/>
        <v>557.24</v>
      </c>
      <c r="H81" s="87">
        <f t="shared" si="36"/>
        <v>2382.8000000000002</v>
      </c>
    </row>
    <row r="82" spans="1:8" ht="17.25" customHeight="1" thickBot="1" x14ac:dyDescent="0.35">
      <c r="A82" s="111"/>
      <c r="B82" s="17">
        <v>190436183</v>
      </c>
      <c r="C82" s="16" t="s">
        <v>103</v>
      </c>
      <c r="D82" s="23">
        <v>1</v>
      </c>
      <c r="E82" s="87">
        <f t="shared" si="33"/>
        <v>387.36</v>
      </c>
      <c r="F82" s="87">
        <f t="shared" si="34"/>
        <v>69.03</v>
      </c>
      <c r="G82" s="87">
        <f t="shared" si="35"/>
        <v>139.31</v>
      </c>
      <c r="H82" s="87">
        <f t="shared" si="36"/>
        <v>595.70000000000005</v>
      </c>
    </row>
    <row r="83" spans="1:8" ht="17.25" customHeight="1" thickBot="1" x14ac:dyDescent="0.35">
      <c r="A83" s="111"/>
      <c r="B83" s="17">
        <v>190436379</v>
      </c>
      <c r="C83" s="16" t="s">
        <v>417</v>
      </c>
      <c r="D83" s="95">
        <f>1-1</f>
        <v>0</v>
      </c>
      <c r="E83" s="87">
        <f t="shared" si="33"/>
        <v>0</v>
      </c>
      <c r="F83" s="87">
        <f t="shared" si="34"/>
        <v>0</v>
      </c>
      <c r="G83" s="87">
        <f t="shared" si="35"/>
        <v>0</v>
      </c>
      <c r="H83" s="87">
        <f t="shared" si="36"/>
        <v>0</v>
      </c>
    </row>
    <row r="84" spans="1:8" ht="17.25" customHeight="1" thickBot="1" x14ac:dyDescent="0.35">
      <c r="A84" s="111"/>
      <c r="B84" s="17">
        <v>190436411</v>
      </c>
      <c r="C84" s="16" t="s">
        <v>104</v>
      </c>
      <c r="D84" s="23">
        <v>3</v>
      </c>
      <c r="E84" s="87">
        <f t="shared" si="33"/>
        <v>1162.08</v>
      </c>
      <c r="F84" s="87">
        <f t="shared" si="34"/>
        <v>207.09</v>
      </c>
      <c r="G84" s="87">
        <f t="shared" si="35"/>
        <v>417.93</v>
      </c>
      <c r="H84" s="87">
        <f t="shared" si="36"/>
        <v>1787.1</v>
      </c>
    </row>
    <row r="85" spans="1:8" ht="17.25" customHeight="1" thickBot="1" x14ac:dyDescent="0.35">
      <c r="A85" s="111"/>
      <c r="B85" s="17">
        <v>190437328</v>
      </c>
      <c r="C85" s="16" t="s">
        <v>421</v>
      </c>
      <c r="D85" s="23">
        <v>1</v>
      </c>
      <c r="E85" s="87">
        <f t="shared" si="33"/>
        <v>387.36</v>
      </c>
      <c r="F85" s="87">
        <f t="shared" si="34"/>
        <v>69.03</v>
      </c>
      <c r="G85" s="87">
        <f t="shared" si="35"/>
        <v>139.31</v>
      </c>
      <c r="H85" s="87">
        <f t="shared" si="36"/>
        <v>595.70000000000005</v>
      </c>
    </row>
    <row r="86" spans="1:8" ht="17.25" customHeight="1" thickBot="1" x14ac:dyDescent="0.35">
      <c r="A86" s="111"/>
      <c r="B86" s="17">
        <v>290420760</v>
      </c>
      <c r="C86" s="16" t="s">
        <v>105</v>
      </c>
      <c r="D86" s="23">
        <v>2</v>
      </c>
      <c r="E86" s="87">
        <f t="shared" si="33"/>
        <v>774.72</v>
      </c>
      <c r="F86" s="87">
        <f t="shared" si="34"/>
        <v>138.06</v>
      </c>
      <c r="G86" s="87">
        <f t="shared" si="35"/>
        <v>278.62</v>
      </c>
      <c r="H86" s="87">
        <f t="shared" si="36"/>
        <v>1191.4000000000001</v>
      </c>
    </row>
    <row r="87" spans="1:8" ht="17.25" customHeight="1" thickBot="1" x14ac:dyDescent="0.35">
      <c r="A87" s="112"/>
      <c r="B87" s="17">
        <v>306136387</v>
      </c>
      <c r="C87" s="16" t="s">
        <v>418</v>
      </c>
      <c r="D87" s="95">
        <f>1+1</f>
        <v>2</v>
      </c>
      <c r="E87" s="87">
        <f t="shared" si="33"/>
        <v>774.72</v>
      </c>
      <c r="F87" s="87">
        <f t="shared" si="34"/>
        <v>138.06</v>
      </c>
      <c r="G87" s="87">
        <f t="shared" si="35"/>
        <v>278.62</v>
      </c>
      <c r="H87" s="87">
        <f t="shared" si="36"/>
        <v>1191.4000000000001</v>
      </c>
    </row>
    <row r="88" spans="1:8" ht="17.25" customHeight="1" thickBot="1" x14ac:dyDescent="0.35">
      <c r="A88" s="113" t="s">
        <v>107</v>
      </c>
      <c r="B88" s="114"/>
      <c r="C88" s="115"/>
      <c r="D88" s="19">
        <v>21</v>
      </c>
      <c r="E88" s="88">
        <f>SUM(E74:E87)</f>
        <v>8134.5599999999995</v>
      </c>
      <c r="F88" s="88">
        <f t="shared" ref="F88:H88" si="38">SUM(F74:F87)</f>
        <v>1449.6299999999999</v>
      </c>
      <c r="G88" s="88">
        <f t="shared" si="38"/>
        <v>2925.5099999999998</v>
      </c>
      <c r="H88" s="88">
        <f t="shared" si="38"/>
        <v>12509.7</v>
      </c>
    </row>
    <row r="89" spans="1:8" ht="17.25" customHeight="1" thickBot="1" x14ac:dyDescent="0.35">
      <c r="A89" s="16" t="s">
        <v>108</v>
      </c>
      <c r="B89" s="17">
        <v>190041033</v>
      </c>
      <c r="C89" s="16" t="s">
        <v>109</v>
      </c>
      <c r="D89" s="23">
        <v>2</v>
      </c>
      <c r="E89" s="87">
        <f>+$D$286*D89</f>
        <v>774.72</v>
      </c>
      <c r="F89" s="87">
        <f>+$D$287*D89</f>
        <v>138.06</v>
      </c>
      <c r="G89" s="87">
        <f>+$D$288*D89</f>
        <v>278.62</v>
      </c>
      <c r="H89" s="87">
        <f>SUM(E89:G89)</f>
        <v>1191.4000000000001</v>
      </c>
    </row>
    <row r="90" spans="1:8" ht="17.25" customHeight="1" thickBot="1" x14ac:dyDescent="0.35">
      <c r="A90" s="113" t="s">
        <v>110</v>
      </c>
      <c r="B90" s="114"/>
      <c r="C90" s="115"/>
      <c r="D90" s="19">
        <v>2</v>
      </c>
      <c r="E90" s="88">
        <f>SUM(E89)</f>
        <v>774.72</v>
      </c>
      <c r="F90" s="88">
        <f t="shared" ref="F90:H90" si="39">SUM(F89)</f>
        <v>138.06</v>
      </c>
      <c r="G90" s="88">
        <f t="shared" si="39"/>
        <v>278.62</v>
      </c>
      <c r="H90" s="88">
        <f t="shared" si="39"/>
        <v>1191.4000000000001</v>
      </c>
    </row>
    <row r="91" spans="1:8" ht="17.25" customHeight="1" thickBot="1" x14ac:dyDescent="0.35">
      <c r="A91" s="110" t="s">
        <v>111</v>
      </c>
      <c r="B91" s="17">
        <v>190607232</v>
      </c>
      <c r="C91" s="16" t="s">
        <v>112</v>
      </c>
      <c r="D91" s="23">
        <v>1</v>
      </c>
      <c r="E91" s="87">
        <f t="shared" ref="E91:E94" si="40">+$D$286*D91</f>
        <v>387.36</v>
      </c>
      <c r="F91" s="87">
        <f t="shared" ref="F91:F94" si="41">+$D$287*D91</f>
        <v>69.03</v>
      </c>
      <c r="G91" s="87">
        <f t="shared" ref="G91:G94" si="42">+$D$288*D91</f>
        <v>139.31</v>
      </c>
      <c r="H91" s="87">
        <f t="shared" ref="H91:H94" si="43">SUM(E91:G91)</f>
        <v>595.70000000000005</v>
      </c>
    </row>
    <row r="92" spans="1:8" ht="17.25" customHeight="1" thickBot="1" x14ac:dyDescent="0.35">
      <c r="A92" s="111"/>
      <c r="B92" s="17">
        <v>190608487</v>
      </c>
      <c r="C92" s="16" t="s">
        <v>113</v>
      </c>
      <c r="D92" s="23">
        <v>1</v>
      </c>
      <c r="E92" s="87">
        <f t="shared" si="40"/>
        <v>387.36</v>
      </c>
      <c r="F92" s="87">
        <f t="shared" si="41"/>
        <v>69.03</v>
      </c>
      <c r="G92" s="87">
        <f t="shared" si="42"/>
        <v>139.31</v>
      </c>
      <c r="H92" s="87">
        <f t="shared" si="43"/>
        <v>595.70000000000005</v>
      </c>
    </row>
    <row r="93" spans="1:8" ht="17.25" customHeight="1" thickBot="1" x14ac:dyDescent="0.35">
      <c r="A93" s="111"/>
      <c r="B93" s="17">
        <v>190609240</v>
      </c>
      <c r="C93" s="16" t="s">
        <v>114</v>
      </c>
      <c r="D93" s="23">
        <v>1</v>
      </c>
      <c r="E93" s="87">
        <f t="shared" si="40"/>
        <v>387.36</v>
      </c>
      <c r="F93" s="87">
        <f t="shared" si="41"/>
        <v>69.03</v>
      </c>
      <c r="G93" s="87">
        <f t="shared" si="42"/>
        <v>139.31</v>
      </c>
      <c r="H93" s="87">
        <f t="shared" si="43"/>
        <v>595.70000000000005</v>
      </c>
    </row>
    <row r="94" spans="1:8" ht="17.25" customHeight="1" thickBot="1" x14ac:dyDescent="0.35">
      <c r="A94" s="112"/>
      <c r="B94" s="17">
        <v>190609436</v>
      </c>
      <c r="C94" s="16" t="s">
        <v>115</v>
      </c>
      <c r="D94" s="23">
        <v>2</v>
      </c>
      <c r="E94" s="87">
        <f t="shared" si="40"/>
        <v>774.72</v>
      </c>
      <c r="F94" s="87">
        <f t="shared" si="41"/>
        <v>138.06</v>
      </c>
      <c r="G94" s="87">
        <f t="shared" si="42"/>
        <v>278.62</v>
      </c>
      <c r="H94" s="87">
        <f t="shared" si="43"/>
        <v>1191.4000000000001</v>
      </c>
    </row>
    <row r="95" spans="1:8" ht="17.25" customHeight="1" thickBot="1" x14ac:dyDescent="0.35">
      <c r="A95" s="113" t="s">
        <v>116</v>
      </c>
      <c r="B95" s="114"/>
      <c r="C95" s="115"/>
      <c r="D95" s="19">
        <v>5</v>
      </c>
      <c r="E95" s="88">
        <f>SUM(E91:E94)</f>
        <v>1936.8</v>
      </c>
      <c r="F95" s="88">
        <f t="shared" ref="F95:H95" si="44">SUM(F91:F94)</f>
        <v>345.15</v>
      </c>
      <c r="G95" s="88">
        <f t="shared" si="44"/>
        <v>696.55</v>
      </c>
      <c r="H95" s="88">
        <f t="shared" si="44"/>
        <v>2978.5</v>
      </c>
    </row>
    <row r="96" spans="1:8" ht="17.25" customHeight="1" thickBot="1" x14ac:dyDescent="0.35">
      <c r="A96" s="16" t="s">
        <v>117</v>
      </c>
      <c r="B96" s="17">
        <v>290379840</v>
      </c>
      <c r="C96" s="16" t="s">
        <v>118</v>
      </c>
      <c r="D96" s="23">
        <v>1</v>
      </c>
      <c r="E96" s="87">
        <f>+$D$286*D96</f>
        <v>387.36</v>
      </c>
      <c r="F96" s="87">
        <f>+$D$287*D96</f>
        <v>69.03</v>
      </c>
      <c r="G96" s="87">
        <f>+$D$288*D96</f>
        <v>139.31</v>
      </c>
      <c r="H96" s="87">
        <f>SUM(E96:G96)</f>
        <v>595.70000000000005</v>
      </c>
    </row>
    <row r="97" spans="1:8" ht="17.25" customHeight="1" thickBot="1" x14ac:dyDescent="0.35">
      <c r="A97" s="113" t="s">
        <v>119</v>
      </c>
      <c r="B97" s="114"/>
      <c r="C97" s="115"/>
      <c r="D97" s="19">
        <v>1</v>
      </c>
      <c r="E97" s="88">
        <f>SUM(E96)</f>
        <v>387.36</v>
      </c>
      <c r="F97" s="88">
        <f t="shared" ref="F97:H97" si="45">SUM(F96)</f>
        <v>69.03</v>
      </c>
      <c r="G97" s="88">
        <f t="shared" si="45"/>
        <v>139.31</v>
      </c>
      <c r="H97" s="88">
        <f t="shared" si="45"/>
        <v>595.70000000000005</v>
      </c>
    </row>
    <row r="98" spans="1:8" ht="17.25" customHeight="1" thickBot="1" x14ac:dyDescent="0.35">
      <c r="A98" s="16" t="s">
        <v>367</v>
      </c>
      <c r="B98" s="17">
        <v>190161755</v>
      </c>
      <c r="C98" s="16" t="s">
        <v>422</v>
      </c>
      <c r="D98" s="23">
        <v>1</v>
      </c>
      <c r="E98" s="87">
        <f>+$D$286*D98</f>
        <v>387.36</v>
      </c>
      <c r="F98" s="87">
        <f>+$D$287*D98</f>
        <v>69.03</v>
      </c>
      <c r="G98" s="87">
        <f>+$D$288*D98</f>
        <v>139.31</v>
      </c>
      <c r="H98" s="87">
        <f>SUM(E98:G98)</f>
        <v>595.70000000000005</v>
      </c>
    </row>
    <row r="99" spans="1:8" ht="17.25" customHeight="1" thickBot="1" x14ac:dyDescent="0.35">
      <c r="A99" s="113" t="s">
        <v>423</v>
      </c>
      <c r="B99" s="114"/>
      <c r="C99" s="115"/>
      <c r="D99" s="19">
        <v>1</v>
      </c>
      <c r="E99" s="88">
        <f>SUM(E98)</f>
        <v>387.36</v>
      </c>
      <c r="F99" s="88">
        <f t="shared" ref="F99:H99" si="46">SUM(F98)</f>
        <v>69.03</v>
      </c>
      <c r="G99" s="88">
        <f t="shared" si="46"/>
        <v>139.31</v>
      </c>
      <c r="H99" s="88">
        <f t="shared" si="46"/>
        <v>595.70000000000005</v>
      </c>
    </row>
    <row r="100" spans="1:8" ht="17.25" customHeight="1" thickBot="1" x14ac:dyDescent="0.35">
      <c r="A100" s="110" t="s">
        <v>120</v>
      </c>
      <c r="B100" s="17">
        <v>191231719</v>
      </c>
      <c r="C100" s="16" t="s">
        <v>121</v>
      </c>
      <c r="D100" s="23">
        <v>1</v>
      </c>
      <c r="E100" s="87">
        <f t="shared" ref="E100:E101" si="47">+$D$286*D100</f>
        <v>387.36</v>
      </c>
      <c r="F100" s="87">
        <f t="shared" ref="F100:F101" si="48">+$D$287*D100</f>
        <v>69.03</v>
      </c>
      <c r="G100" s="87">
        <f t="shared" ref="G100:G101" si="49">+$D$288*D100</f>
        <v>139.31</v>
      </c>
      <c r="H100" s="87">
        <f t="shared" ref="H100:H101" si="50">SUM(E100:G100)</f>
        <v>595.70000000000005</v>
      </c>
    </row>
    <row r="101" spans="1:8" ht="17.25" customHeight="1" thickBot="1" x14ac:dyDescent="0.35">
      <c r="A101" s="112"/>
      <c r="B101" s="17">
        <v>191231861</v>
      </c>
      <c r="C101" s="16" t="s">
        <v>122</v>
      </c>
      <c r="D101" s="23">
        <v>1</v>
      </c>
      <c r="E101" s="87">
        <f t="shared" si="47"/>
        <v>387.36</v>
      </c>
      <c r="F101" s="87">
        <f t="shared" si="48"/>
        <v>69.03</v>
      </c>
      <c r="G101" s="87">
        <f t="shared" si="49"/>
        <v>139.31</v>
      </c>
      <c r="H101" s="87">
        <f t="shared" si="50"/>
        <v>595.70000000000005</v>
      </c>
    </row>
    <row r="102" spans="1:8" ht="17.25" customHeight="1" thickBot="1" x14ac:dyDescent="0.35">
      <c r="A102" s="113" t="s">
        <v>123</v>
      </c>
      <c r="B102" s="114"/>
      <c r="C102" s="115"/>
      <c r="D102" s="19">
        <v>2</v>
      </c>
      <c r="E102" s="88">
        <f>SUM(E100:E101)</f>
        <v>774.72</v>
      </c>
      <c r="F102" s="88">
        <f t="shared" ref="F102:H102" si="51">SUM(F100:F101)</f>
        <v>138.06</v>
      </c>
      <c r="G102" s="88">
        <f t="shared" si="51"/>
        <v>278.62</v>
      </c>
      <c r="H102" s="88">
        <f t="shared" si="51"/>
        <v>1191.4000000000001</v>
      </c>
    </row>
    <row r="103" spans="1:8" ht="17.25" customHeight="1" thickBot="1" x14ac:dyDescent="0.35">
      <c r="A103" s="110" t="s">
        <v>124</v>
      </c>
      <c r="B103" s="17">
        <v>190697888</v>
      </c>
      <c r="C103" s="16" t="s">
        <v>125</v>
      </c>
      <c r="D103" s="23">
        <v>3</v>
      </c>
      <c r="E103" s="87">
        <f t="shared" ref="E103:E104" si="52">+$D$286*D103</f>
        <v>1162.08</v>
      </c>
      <c r="F103" s="87">
        <f t="shared" ref="F103:F104" si="53">+$D$287*D103</f>
        <v>207.09</v>
      </c>
      <c r="G103" s="87">
        <f t="shared" ref="G103:G104" si="54">+$D$288*D103</f>
        <v>417.93</v>
      </c>
      <c r="H103" s="87">
        <f t="shared" ref="H103:H104" si="55">SUM(E103:G103)</f>
        <v>1787.1</v>
      </c>
    </row>
    <row r="104" spans="1:8" ht="17.25" customHeight="1" thickBot="1" x14ac:dyDescent="0.35">
      <c r="A104" s="112"/>
      <c r="B104" s="17">
        <v>290687770</v>
      </c>
      <c r="C104" s="16" t="s">
        <v>126</v>
      </c>
      <c r="D104" s="23">
        <v>10</v>
      </c>
      <c r="E104" s="87">
        <f t="shared" si="52"/>
        <v>3873.6000000000004</v>
      </c>
      <c r="F104" s="87">
        <f t="shared" si="53"/>
        <v>690.3</v>
      </c>
      <c r="G104" s="87">
        <f t="shared" si="54"/>
        <v>1393.1</v>
      </c>
      <c r="H104" s="87">
        <f t="shared" si="55"/>
        <v>5957</v>
      </c>
    </row>
    <row r="105" spans="1:8" ht="17.25" customHeight="1" thickBot="1" x14ac:dyDescent="0.35">
      <c r="A105" s="113" t="s">
        <v>127</v>
      </c>
      <c r="B105" s="114"/>
      <c r="C105" s="115"/>
      <c r="D105" s="19">
        <v>13</v>
      </c>
      <c r="E105" s="88">
        <f>SUM(E103:E104)</f>
        <v>5035.68</v>
      </c>
      <c r="F105" s="88">
        <f t="shared" ref="F105:H105" si="56">SUM(F103:F104)</f>
        <v>897.39</v>
      </c>
      <c r="G105" s="88">
        <f t="shared" si="56"/>
        <v>1811.03</v>
      </c>
      <c r="H105" s="88">
        <f t="shared" si="56"/>
        <v>7744.1</v>
      </c>
    </row>
    <row r="106" spans="1:8" ht="17.25" customHeight="1" thickBot="1" x14ac:dyDescent="0.35">
      <c r="A106" s="16" t="s">
        <v>128</v>
      </c>
      <c r="B106" s="17">
        <v>190273996</v>
      </c>
      <c r="C106" s="16" t="s">
        <v>129</v>
      </c>
      <c r="D106" s="23">
        <v>1</v>
      </c>
      <c r="E106" s="87">
        <f>+$D$286*D106</f>
        <v>387.36</v>
      </c>
      <c r="F106" s="87">
        <f>+$D$287*D106</f>
        <v>69.03</v>
      </c>
      <c r="G106" s="87">
        <f>+$D$288*D106</f>
        <v>139.31</v>
      </c>
      <c r="H106" s="87">
        <f>SUM(E106:G106)</f>
        <v>595.70000000000005</v>
      </c>
    </row>
    <row r="107" spans="1:8" ht="17.25" customHeight="1" thickBot="1" x14ac:dyDescent="0.35">
      <c r="A107" s="113" t="s">
        <v>130</v>
      </c>
      <c r="B107" s="114"/>
      <c r="C107" s="115"/>
      <c r="D107" s="19">
        <v>1</v>
      </c>
      <c r="E107" s="88">
        <f>SUM(E106)</f>
        <v>387.36</v>
      </c>
      <c r="F107" s="88">
        <f t="shared" ref="F107:H107" si="57">SUM(F106)</f>
        <v>69.03</v>
      </c>
      <c r="G107" s="88">
        <f t="shared" si="57"/>
        <v>139.31</v>
      </c>
      <c r="H107" s="88">
        <f t="shared" si="57"/>
        <v>595.70000000000005</v>
      </c>
    </row>
    <row r="108" spans="1:8" ht="17.25" customHeight="1" thickBot="1" x14ac:dyDescent="0.35">
      <c r="A108" s="110" t="s">
        <v>131</v>
      </c>
      <c r="B108" s="17">
        <v>190375061</v>
      </c>
      <c r="C108" s="16" t="s">
        <v>132</v>
      </c>
      <c r="D108" s="23">
        <v>2</v>
      </c>
      <c r="E108" s="87">
        <f t="shared" ref="E108:E117" si="58">+$D$286*D108</f>
        <v>774.72</v>
      </c>
      <c r="F108" s="87">
        <f t="shared" ref="F108:F117" si="59">+$D$287*D108</f>
        <v>138.06</v>
      </c>
      <c r="G108" s="87">
        <f t="shared" ref="G108:G117" si="60">+$D$288*D108</f>
        <v>278.62</v>
      </c>
      <c r="H108" s="87">
        <f t="shared" ref="H108:H117" si="61">SUM(E108:G108)</f>
        <v>1191.4000000000001</v>
      </c>
    </row>
    <row r="109" spans="1:8" ht="17.25" customHeight="1" thickBot="1" x14ac:dyDescent="0.35">
      <c r="A109" s="111"/>
      <c r="B109" s="17">
        <v>190375595</v>
      </c>
      <c r="C109" s="16" t="s">
        <v>133</v>
      </c>
      <c r="D109" s="23">
        <v>3</v>
      </c>
      <c r="E109" s="87">
        <f t="shared" si="58"/>
        <v>1162.08</v>
      </c>
      <c r="F109" s="87">
        <f t="shared" si="59"/>
        <v>207.09</v>
      </c>
      <c r="G109" s="87">
        <f t="shared" si="60"/>
        <v>417.93</v>
      </c>
      <c r="H109" s="87">
        <f t="shared" si="61"/>
        <v>1787.1</v>
      </c>
    </row>
    <row r="110" spans="1:8" ht="17.25" customHeight="1" thickBot="1" x14ac:dyDescent="0.35">
      <c r="A110" s="111"/>
      <c r="B110" s="17">
        <v>190377799</v>
      </c>
      <c r="C110" s="16" t="s">
        <v>134</v>
      </c>
      <c r="D110" s="23">
        <v>4</v>
      </c>
      <c r="E110" s="87">
        <f t="shared" si="58"/>
        <v>1549.44</v>
      </c>
      <c r="F110" s="87">
        <f t="shared" si="59"/>
        <v>276.12</v>
      </c>
      <c r="G110" s="87">
        <f t="shared" si="60"/>
        <v>557.24</v>
      </c>
      <c r="H110" s="87">
        <f t="shared" si="61"/>
        <v>2382.8000000000002</v>
      </c>
    </row>
    <row r="111" spans="1:8" ht="17.25" customHeight="1" thickBot="1" x14ac:dyDescent="0.35">
      <c r="A111" s="111"/>
      <c r="B111" s="17">
        <v>190413238</v>
      </c>
      <c r="C111" s="16" t="s">
        <v>135</v>
      </c>
      <c r="D111" s="23">
        <v>1</v>
      </c>
      <c r="E111" s="87">
        <f t="shared" si="58"/>
        <v>387.36</v>
      </c>
      <c r="F111" s="87">
        <f t="shared" si="59"/>
        <v>69.03</v>
      </c>
      <c r="G111" s="87">
        <f t="shared" si="60"/>
        <v>139.31</v>
      </c>
      <c r="H111" s="87">
        <f t="shared" si="61"/>
        <v>595.70000000000005</v>
      </c>
    </row>
    <row r="112" spans="1:8" ht="17.25" customHeight="1" thickBot="1" x14ac:dyDescent="0.35">
      <c r="A112" s="111"/>
      <c r="B112" s="17">
        <v>190413761</v>
      </c>
      <c r="C112" s="16" t="s">
        <v>136</v>
      </c>
      <c r="D112" s="23">
        <v>1</v>
      </c>
      <c r="E112" s="87">
        <f t="shared" si="58"/>
        <v>387.36</v>
      </c>
      <c r="F112" s="87">
        <f t="shared" si="59"/>
        <v>69.03</v>
      </c>
      <c r="G112" s="87">
        <f t="shared" si="60"/>
        <v>139.31</v>
      </c>
      <c r="H112" s="87">
        <f t="shared" si="61"/>
        <v>595.70000000000005</v>
      </c>
    </row>
    <row r="113" spans="1:8" ht="17.25" customHeight="1" thickBot="1" x14ac:dyDescent="0.35">
      <c r="A113" s="111"/>
      <c r="B113" s="17">
        <v>190416490</v>
      </c>
      <c r="C113" s="16" t="s">
        <v>137</v>
      </c>
      <c r="D113" s="23">
        <v>1</v>
      </c>
      <c r="E113" s="87">
        <f t="shared" si="58"/>
        <v>387.36</v>
      </c>
      <c r="F113" s="87">
        <f t="shared" si="59"/>
        <v>69.03</v>
      </c>
      <c r="G113" s="87">
        <f t="shared" si="60"/>
        <v>139.31</v>
      </c>
      <c r="H113" s="87">
        <f t="shared" si="61"/>
        <v>595.70000000000005</v>
      </c>
    </row>
    <row r="114" spans="1:8" ht="17.25" customHeight="1" thickBot="1" x14ac:dyDescent="0.35">
      <c r="A114" s="111"/>
      <c r="B114" s="17">
        <v>190416871</v>
      </c>
      <c r="C114" s="16" t="s">
        <v>138</v>
      </c>
      <c r="D114" s="23">
        <v>1</v>
      </c>
      <c r="E114" s="87">
        <f t="shared" si="58"/>
        <v>387.36</v>
      </c>
      <c r="F114" s="87">
        <f t="shared" si="59"/>
        <v>69.03</v>
      </c>
      <c r="G114" s="87">
        <f t="shared" si="60"/>
        <v>139.31</v>
      </c>
      <c r="H114" s="87">
        <f t="shared" si="61"/>
        <v>595.70000000000005</v>
      </c>
    </row>
    <row r="115" spans="1:8" ht="17.25" customHeight="1" thickBot="1" x14ac:dyDescent="0.35">
      <c r="A115" s="111"/>
      <c r="B115" s="17">
        <v>190418018</v>
      </c>
      <c r="C115" s="16" t="s">
        <v>139</v>
      </c>
      <c r="D115" s="23">
        <v>1</v>
      </c>
      <c r="E115" s="87">
        <f t="shared" si="58"/>
        <v>387.36</v>
      </c>
      <c r="F115" s="87">
        <f t="shared" si="59"/>
        <v>69.03</v>
      </c>
      <c r="G115" s="87">
        <f t="shared" si="60"/>
        <v>139.31</v>
      </c>
      <c r="H115" s="87">
        <f t="shared" si="61"/>
        <v>595.70000000000005</v>
      </c>
    </row>
    <row r="116" spans="1:8" ht="17.25" customHeight="1" thickBot="1" x14ac:dyDescent="0.35">
      <c r="A116" s="111"/>
      <c r="B116" s="17">
        <v>190418356</v>
      </c>
      <c r="C116" s="16" t="s">
        <v>140</v>
      </c>
      <c r="D116" s="23">
        <v>2</v>
      </c>
      <c r="E116" s="87">
        <f t="shared" si="58"/>
        <v>774.72</v>
      </c>
      <c r="F116" s="87">
        <f t="shared" si="59"/>
        <v>138.06</v>
      </c>
      <c r="G116" s="87">
        <f t="shared" si="60"/>
        <v>278.62</v>
      </c>
      <c r="H116" s="87">
        <f t="shared" si="61"/>
        <v>1191.4000000000001</v>
      </c>
    </row>
    <row r="117" spans="1:8" ht="17.25" customHeight="1" thickBot="1" x14ac:dyDescent="0.35">
      <c r="A117" s="112"/>
      <c r="B117" s="17">
        <v>290377070</v>
      </c>
      <c r="C117" s="16" t="s">
        <v>141</v>
      </c>
      <c r="D117" s="23">
        <v>1</v>
      </c>
      <c r="E117" s="87">
        <f t="shared" si="58"/>
        <v>387.36</v>
      </c>
      <c r="F117" s="87">
        <f t="shared" si="59"/>
        <v>69.03</v>
      </c>
      <c r="G117" s="87">
        <f t="shared" si="60"/>
        <v>139.31</v>
      </c>
      <c r="H117" s="87">
        <f t="shared" si="61"/>
        <v>595.70000000000005</v>
      </c>
    </row>
    <row r="118" spans="1:8" ht="17.25" customHeight="1" thickBot="1" x14ac:dyDescent="0.35">
      <c r="A118" s="113" t="s">
        <v>142</v>
      </c>
      <c r="B118" s="114"/>
      <c r="C118" s="115"/>
      <c r="D118" s="19">
        <v>17</v>
      </c>
      <c r="E118" s="88">
        <f>SUM(E108:E117)</f>
        <v>6585.119999999999</v>
      </c>
      <c r="F118" s="88">
        <f t="shared" ref="F118:H118" si="62">SUM(F108:F117)</f>
        <v>1173.5099999999998</v>
      </c>
      <c r="G118" s="88">
        <f t="shared" si="62"/>
        <v>2368.2699999999995</v>
      </c>
      <c r="H118" s="88">
        <f t="shared" si="62"/>
        <v>10126.9</v>
      </c>
    </row>
    <row r="119" spans="1:8" ht="17.25" customHeight="1" thickBot="1" x14ac:dyDescent="0.35">
      <c r="A119" s="110" t="s">
        <v>143</v>
      </c>
      <c r="B119" s="17">
        <v>190389043</v>
      </c>
      <c r="C119" s="16" t="s">
        <v>144</v>
      </c>
      <c r="D119" s="23">
        <v>1</v>
      </c>
      <c r="E119" s="87">
        <f t="shared" ref="E119:E124" si="63">+$D$286*D119</f>
        <v>387.36</v>
      </c>
      <c r="F119" s="87">
        <f t="shared" ref="F119:F124" si="64">+$D$287*D119</f>
        <v>69.03</v>
      </c>
      <c r="G119" s="87">
        <f t="shared" ref="G119:G124" si="65">+$D$288*D119</f>
        <v>139.31</v>
      </c>
      <c r="H119" s="87">
        <f t="shared" ref="H119:H124" si="66">SUM(E119:G119)</f>
        <v>595.70000000000005</v>
      </c>
    </row>
    <row r="120" spans="1:8" ht="17.25" customHeight="1" thickBot="1" x14ac:dyDescent="0.35">
      <c r="A120" s="111"/>
      <c r="B120" s="17">
        <v>190389381</v>
      </c>
      <c r="C120" s="16" t="s">
        <v>145</v>
      </c>
      <c r="D120" s="23">
        <v>8</v>
      </c>
      <c r="E120" s="87">
        <f t="shared" si="63"/>
        <v>3098.88</v>
      </c>
      <c r="F120" s="87">
        <f t="shared" si="64"/>
        <v>552.24</v>
      </c>
      <c r="G120" s="87">
        <f t="shared" si="65"/>
        <v>1114.48</v>
      </c>
      <c r="H120" s="87">
        <f t="shared" si="66"/>
        <v>4765.6000000000004</v>
      </c>
    </row>
    <row r="121" spans="1:8" ht="17.25" customHeight="1" thickBot="1" x14ac:dyDescent="0.35">
      <c r="A121" s="111"/>
      <c r="B121" s="17">
        <v>190390355</v>
      </c>
      <c r="C121" s="16" t="s">
        <v>146</v>
      </c>
      <c r="D121" s="23">
        <v>7</v>
      </c>
      <c r="E121" s="87">
        <f t="shared" si="63"/>
        <v>2711.52</v>
      </c>
      <c r="F121" s="87">
        <f t="shared" si="64"/>
        <v>483.21000000000004</v>
      </c>
      <c r="G121" s="87">
        <f t="shared" si="65"/>
        <v>975.17000000000007</v>
      </c>
      <c r="H121" s="87">
        <f t="shared" si="66"/>
        <v>4169.8999999999996</v>
      </c>
    </row>
    <row r="122" spans="1:8" ht="17.25" customHeight="1" thickBot="1" x14ac:dyDescent="0.35">
      <c r="A122" s="111"/>
      <c r="B122" s="17">
        <v>190398245</v>
      </c>
      <c r="C122" s="16" t="s">
        <v>147</v>
      </c>
      <c r="D122" s="23">
        <v>3</v>
      </c>
      <c r="E122" s="87">
        <f t="shared" si="63"/>
        <v>1162.08</v>
      </c>
      <c r="F122" s="87">
        <f t="shared" si="64"/>
        <v>207.09</v>
      </c>
      <c r="G122" s="87">
        <f t="shared" si="65"/>
        <v>417.93</v>
      </c>
      <c r="H122" s="87">
        <f t="shared" si="66"/>
        <v>1787.1</v>
      </c>
    </row>
    <row r="123" spans="1:8" ht="17.25" customHeight="1" thickBot="1" x14ac:dyDescent="0.35">
      <c r="A123" s="111"/>
      <c r="B123" s="17">
        <v>190398430</v>
      </c>
      <c r="C123" s="16" t="s">
        <v>148</v>
      </c>
      <c r="D123" s="23">
        <v>4</v>
      </c>
      <c r="E123" s="87">
        <f t="shared" si="63"/>
        <v>1549.44</v>
      </c>
      <c r="F123" s="87">
        <f t="shared" si="64"/>
        <v>276.12</v>
      </c>
      <c r="G123" s="87">
        <f t="shared" si="65"/>
        <v>557.24</v>
      </c>
      <c r="H123" s="87">
        <f t="shared" si="66"/>
        <v>2382.8000000000002</v>
      </c>
    </row>
    <row r="124" spans="1:8" ht="17.25" customHeight="1" thickBot="1" x14ac:dyDescent="0.35">
      <c r="A124" s="112"/>
      <c r="B124" s="17">
        <v>190400881</v>
      </c>
      <c r="C124" s="16" t="s">
        <v>149</v>
      </c>
      <c r="D124" s="23">
        <v>1</v>
      </c>
      <c r="E124" s="87">
        <f t="shared" si="63"/>
        <v>387.36</v>
      </c>
      <c r="F124" s="87">
        <f t="shared" si="64"/>
        <v>69.03</v>
      </c>
      <c r="G124" s="87">
        <f t="shared" si="65"/>
        <v>139.31</v>
      </c>
      <c r="H124" s="87">
        <f t="shared" si="66"/>
        <v>595.70000000000005</v>
      </c>
    </row>
    <row r="125" spans="1:8" ht="17.25" customHeight="1" thickBot="1" x14ac:dyDescent="0.35">
      <c r="A125" s="113" t="s">
        <v>150</v>
      </c>
      <c r="B125" s="114"/>
      <c r="C125" s="115"/>
      <c r="D125" s="19">
        <v>24</v>
      </c>
      <c r="E125" s="88">
        <f>SUM(E119:E124)</f>
        <v>9296.6400000000012</v>
      </c>
      <c r="F125" s="88">
        <f t="shared" ref="F125:H125" si="67">SUM(F119:F124)</f>
        <v>1656.72</v>
      </c>
      <c r="G125" s="88">
        <f t="shared" si="67"/>
        <v>3343.44</v>
      </c>
      <c r="H125" s="88">
        <f t="shared" si="67"/>
        <v>14296.800000000003</v>
      </c>
    </row>
    <row r="126" spans="1:8" ht="17.25" customHeight="1" thickBot="1" x14ac:dyDescent="0.35">
      <c r="A126" s="110" t="s">
        <v>151</v>
      </c>
      <c r="B126" s="17">
        <v>190615485</v>
      </c>
      <c r="C126" s="16" t="s">
        <v>152</v>
      </c>
      <c r="D126" s="23">
        <v>2</v>
      </c>
      <c r="E126" s="87">
        <f t="shared" ref="E126:E132" si="68">+$D$286*D126</f>
        <v>774.72</v>
      </c>
      <c r="F126" s="87">
        <f t="shared" ref="F126:F132" si="69">+$D$287*D126</f>
        <v>138.06</v>
      </c>
      <c r="G126" s="87">
        <f t="shared" ref="G126:G132" si="70">+$D$288*D126</f>
        <v>278.62</v>
      </c>
      <c r="H126" s="87">
        <f t="shared" ref="H126:H132" si="71">SUM(E126:G126)</f>
        <v>1191.4000000000001</v>
      </c>
    </row>
    <row r="127" spans="1:8" ht="17.25" customHeight="1" thickBot="1" x14ac:dyDescent="0.35">
      <c r="A127" s="111"/>
      <c r="B127" s="17">
        <v>190615670</v>
      </c>
      <c r="C127" s="16" t="s">
        <v>153</v>
      </c>
      <c r="D127" s="23">
        <v>1</v>
      </c>
      <c r="E127" s="87">
        <f t="shared" si="68"/>
        <v>387.36</v>
      </c>
      <c r="F127" s="87">
        <f t="shared" si="69"/>
        <v>69.03</v>
      </c>
      <c r="G127" s="87">
        <f t="shared" si="70"/>
        <v>139.31</v>
      </c>
      <c r="H127" s="87">
        <f t="shared" si="71"/>
        <v>595.70000000000005</v>
      </c>
    </row>
    <row r="128" spans="1:8" ht="17.25" customHeight="1" thickBot="1" x14ac:dyDescent="0.35">
      <c r="A128" s="111"/>
      <c r="B128" s="17">
        <v>190616053</v>
      </c>
      <c r="C128" s="16" t="s">
        <v>154</v>
      </c>
      <c r="D128" s="23">
        <v>3</v>
      </c>
      <c r="E128" s="87">
        <f t="shared" si="68"/>
        <v>1162.08</v>
      </c>
      <c r="F128" s="87">
        <f t="shared" si="69"/>
        <v>207.09</v>
      </c>
      <c r="G128" s="87">
        <f t="shared" si="70"/>
        <v>417.93</v>
      </c>
      <c r="H128" s="87">
        <f t="shared" si="71"/>
        <v>1787.1</v>
      </c>
    </row>
    <row r="129" spans="1:8" ht="17.25" customHeight="1" thickBot="1" x14ac:dyDescent="0.35">
      <c r="A129" s="111"/>
      <c r="B129" s="17">
        <v>190617874</v>
      </c>
      <c r="C129" s="16" t="s">
        <v>155</v>
      </c>
      <c r="D129" s="23">
        <v>1</v>
      </c>
      <c r="E129" s="87">
        <f t="shared" si="68"/>
        <v>387.36</v>
      </c>
      <c r="F129" s="87">
        <f t="shared" si="69"/>
        <v>69.03</v>
      </c>
      <c r="G129" s="87">
        <f t="shared" si="70"/>
        <v>139.31</v>
      </c>
      <c r="H129" s="87">
        <f t="shared" si="71"/>
        <v>595.70000000000005</v>
      </c>
    </row>
    <row r="130" spans="1:8" ht="17.25" customHeight="1" thickBot="1" x14ac:dyDescent="0.35">
      <c r="A130" s="111"/>
      <c r="B130" s="17">
        <v>190622864</v>
      </c>
      <c r="C130" s="16" t="s">
        <v>156</v>
      </c>
      <c r="D130" s="23">
        <v>3</v>
      </c>
      <c r="E130" s="87">
        <f t="shared" si="68"/>
        <v>1162.08</v>
      </c>
      <c r="F130" s="87">
        <f t="shared" si="69"/>
        <v>207.09</v>
      </c>
      <c r="G130" s="87">
        <f t="shared" si="70"/>
        <v>417.93</v>
      </c>
      <c r="H130" s="87">
        <f t="shared" si="71"/>
        <v>1787.1</v>
      </c>
    </row>
    <row r="131" spans="1:8" ht="17.25" customHeight="1" thickBot="1" x14ac:dyDescent="0.35">
      <c r="A131" s="111"/>
      <c r="B131" s="17">
        <v>290614950</v>
      </c>
      <c r="C131" s="16" t="s">
        <v>157</v>
      </c>
      <c r="D131" s="23">
        <v>4</v>
      </c>
      <c r="E131" s="87">
        <f t="shared" si="68"/>
        <v>1549.44</v>
      </c>
      <c r="F131" s="87">
        <f t="shared" si="69"/>
        <v>276.12</v>
      </c>
      <c r="G131" s="87">
        <f t="shared" si="70"/>
        <v>557.24</v>
      </c>
      <c r="H131" s="87">
        <f t="shared" si="71"/>
        <v>2382.8000000000002</v>
      </c>
    </row>
    <row r="132" spans="1:8" ht="17.25" customHeight="1" thickBot="1" x14ac:dyDescent="0.35">
      <c r="A132" s="112"/>
      <c r="B132" s="17">
        <v>290623390</v>
      </c>
      <c r="C132" s="16" t="s">
        <v>158</v>
      </c>
      <c r="D132" s="23">
        <v>7</v>
      </c>
      <c r="E132" s="87">
        <f t="shared" si="68"/>
        <v>2711.52</v>
      </c>
      <c r="F132" s="87">
        <f t="shared" si="69"/>
        <v>483.21000000000004</v>
      </c>
      <c r="G132" s="87">
        <f t="shared" si="70"/>
        <v>975.17000000000007</v>
      </c>
      <c r="H132" s="87">
        <f t="shared" si="71"/>
        <v>4169.8999999999996</v>
      </c>
    </row>
    <row r="133" spans="1:8" ht="17.25" customHeight="1" thickBot="1" x14ac:dyDescent="0.35">
      <c r="A133" s="113" t="s">
        <v>159</v>
      </c>
      <c r="B133" s="114"/>
      <c r="C133" s="115"/>
      <c r="D133" s="19">
        <v>21</v>
      </c>
      <c r="E133" s="88">
        <f>SUM(E126:E132)</f>
        <v>8134.5599999999995</v>
      </c>
      <c r="F133" s="88">
        <f t="shared" ref="F133:H133" si="72">SUM(F126:F132)</f>
        <v>1449.63</v>
      </c>
      <c r="G133" s="88">
        <f t="shared" si="72"/>
        <v>2925.51</v>
      </c>
      <c r="H133" s="88">
        <f t="shared" si="72"/>
        <v>12509.699999999999</v>
      </c>
    </row>
    <row r="134" spans="1:8" ht="17.25" customHeight="1" thickBot="1" x14ac:dyDescent="0.35">
      <c r="A134" s="110" t="s">
        <v>160</v>
      </c>
      <c r="B134" s="17">
        <v>191130983</v>
      </c>
      <c r="C134" s="16" t="s">
        <v>161</v>
      </c>
      <c r="D134" s="23">
        <v>1</v>
      </c>
      <c r="E134" s="87">
        <f t="shared" ref="E134:E135" si="73">+$D$286*D134</f>
        <v>387.36</v>
      </c>
      <c r="F134" s="87">
        <f t="shared" ref="F134:F135" si="74">+$D$287*D134</f>
        <v>69.03</v>
      </c>
      <c r="G134" s="87">
        <f t="shared" ref="G134:G135" si="75">+$D$288*D134</f>
        <v>139.31</v>
      </c>
      <c r="H134" s="87">
        <f t="shared" ref="H134:H135" si="76">SUM(E134:G134)</f>
        <v>595.70000000000005</v>
      </c>
    </row>
    <row r="135" spans="1:8" ht="17.25" customHeight="1" thickBot="1" x14ac:dyDescent="0.35">
      <c r="A135" s="112"/>
      <c r="B135" s="17">
        <v>291128570</v>
      </c>
      <c r="C135" s="16" t="s">
        <v>430</v>
      </c>
      <c r="D135" s="23">
        <v>1</v>
      </c>
      <c r="E135" s="87">
        <f t="shared" si="73"/>
        <v>387.36</v>
      </c>
      <c r="F135" s="87">
        <f t="shared" si="74"/>
        <v>69.03</v>
      </c>
      <c r="G135" s="87">
        <f t="shared" si="75"/>
        <v>139.31</v>
      </c>
      <c r="H135" s="87">
        <f t="shared" si="76"/>
        <v>595.70000000000005</v>
      </c>
    </row>
    <row r="136" spans="1:8" ht="17.25" customHeight="1" thickBot="1" x14ac:dyDescent="0.35">
      <c r="A136" s="113" t="s">
        <v>162</v>
      </c>
      <c r="B136" s="114"/>
      <c r="C136" s="115"/>
      <c r="D136" s="19">
        <v>2</v>
      </c>
      <c r="E136" s="88">
        <f>SUM(E134:E135)</f>
        <v>774.72</v>
      </c>
      <c r="F136" s="88">
        <f t="shared" ref="F136:H136" si="77">SUM(F134:F135)</f>
        <v>138.06</v>
      </c>
      <c r="G136" s="88">
        <f t="shared" si="77"/>
        <v>278.62</v>
      </c>
      <c r="H136" s="88">
        <f t="shared" si="77"/>
        <v>1191.4000000000001</v>
      </c>
    </row>
    <row r="137" spans="1:8" ht="17.25" customHeight="1" thickBot="1" x14ac:dyDescent="0.35">
      <c r="A137" s="110" t="s">
        <v>163</v>
      </c>
      <c r="B137" s="17">
        <v>190212573</v>
      </c>
      <c r="C137" s="16" t="s">
        <v>164</v>
      </c>
      <c r="D137" s="23">
        <v>1</v>
      </c>
      <c r="E137" s="87">
        <f t="shared" ref="E137:E141" si="78">+$D$286*D137</f>
        <v>387.36</v>
      </c>
      <c r="F137" s="87">
        <f t="shared" ref="F137:F141" si="79">+$D$287*D137</f>
        <v>69.03</v>
      </c>
      <c r="G137" s="87">
        <f t="shared" ref="G137:G141" si="80">+$D$288*D137</f>
        <v>139.31</v>
      </c>
      <c r="H137" s="87">
        <f t="shared" ref="H137:H141" si="81">SUM(E137:G137)</f>
        <v>595.70000000000005</v>
      </c>
    </row>
    <row r="138" spans="1:8" ht="17.25" customHeight="1" thickBot="1" x14ac:dyDescent="0.35">
      <c r="A138" s="111"/>
      <c r="B138" s="17">
        <v>290213480</v>
      </c>
      <c r="C138" s="16" t="s">
        <v>165</v>
      </c>
      <c r="D138" s="23">
        <v>1</v>
      </c>
      <c r="E138" s="87">
        <f t="shared" si="78"/>
        <v>387.36</v>
      </c>
      <c r="F138" s="87">
        <f t="shared" si="79"/>
        <v>69.03</v>
      </c>
      <c r="G138" s="87">
        <f t="shared" si="80"/>
        <v>139.31</v>
      </c>
      <c r="H138" s="87">
        <f t="shared" si="81"/>
        <v>595.70000000000005</v>
      </c>
    </row>
    <row r="139" spans="1:8" ht="17.25" customHeight="1" thickBot="1" x14ac:dyDescent="0.35">
      <c r="A139" s="111"/>
      <c r="B139" s="17">
        <v>307399715</v>
      </c>
      <c r="C139" s="16" t="s">
        <v>166</v>
      </c>
      <c r="D139" s="23">
        <v>4</v>
      </c>
      <c r="E139" s="87">
        <f t="shared" si="78"/>
        <v>1549.44</v>
      </c>
      <c r="F139" s="87">
        <f t="shared" si="79"/>
        <v>276.12</v>
      </c>
      <c r="G139" s="87">
        <f t="shared" si="80"/>
        <v>557.24</v>
      </c>
      <c r="H139" s="87">
        <f t="shared" si="81"/>
        <v>2382.8000000000002</v>
      </c>
    </row>
    <row r="140" spans="1:8" ht="17.25" customHeight="1" thickBot="1" x14ac:dyDescent="0.35">
      <c r="A140" s="111"/>
      <c r="B140" s="17">
        <v>307400085</v>
      </c>
      <c r="C140" s="16" t="s">
        <v>167</v>
      </c>
      <c r="D140" s="23">
        <v>3</v>
      </c>
      <c r="E140" s="87">
        <f t="shared" si="78"/>
        <v>1162.08</v>
      </c>
      <c r="F140" s="87">
        <f t="shared" si="79"/>
        <v>207.09</v>
      </c>
      <c r="G140" s="87">
        <f t="shared" si="80"/>
        <v>417.93</v>
      </c>
      <c r="H140" s="87">
        <f t="shared" si="81"/>
        <v>1787.1</v>
      </c>
    </row>
    <row r="141" spans="1:8" ht="17.25" customHeight="1" thickBot="1" x14ac:dyDescent="0.35">
      <c r="A141" s="112"/>
      <c r="B141" s="17">
        <v>307400473</v>
      </c>
      <c r="C141" s="16" t="s">
        <v>168</v>
      </c>
      <c r="D141" s="23">
        <v>3</v>
      </c>
      <c r="E141" s="87">
        <f t="shared" si="78"/>
        <v>1162.08</v>
      </c>
      <c r="F141" s="87">
        <f t="shared" si="79"/>
        <v>207.09</v>
      </c>
      <c r="G141" s="87">
        <f t="shared" si="80"/>
        <v>417.93</v>
      </c>
      <c r="H141" s="87">
        <f t="shared" si="81"/>
        <v>1787.1</v>
      </c>
    </row>
    <row r="142" spans="1:8" ht="17.25" customHeight="1" thickBot="1" x14ac:dyDescent="0.35">
      <c r="A142" s="113" t="s">
        <v>169</v>
      </c>
      <c r="B142" s="114"/>
      <c r="C142" s="115"/>
      <c r="D142" s="19">
        <v>12</v>
      </c>
      <c r="E142" s="88">
        <f>SUM(E137:E141)</f>
        <v>4648.32</v>
      </c>
      <c r="F142" s="88">
        <f t="shared" ref="F142:H142" si="82">SUM(F137:F141)</f>
        <v>828.36</v>
      </c>
      <c r="G142" s="88">
        <f t="shared" si="82"/>
        <v>1671.72</v>
      </c>
      <c r="H142" s="88">
        <f t="shared" si="82"/>
        <v>7148.4</v>
      </c>
    </row>
    <row r="143" spans="1:8" ht="17.25" customHeight="1" thickBot="1" x14ac:dyDescent="0.35">
      <c r="A143" s="110" t="s">
        <v>170</v>
      </c>
      <c r="B143" s="17">
        <v>190670720</v>
      </c>
      <c r="C143" s="16" t="s">
        <v>171</v>
      </c>
      <c r="D143" s="23">
        <v>2</v>
      </c>
      <c r="E143" s="87">
        <f t="shared" ref="E143:E150" si="83">+$D$286*D143</f>
        <v>774.72</v>
      </c>
      <c r="F143" s="87">
        <f t="shared" ref="F143:F150" si="84">+$D$287*D143</f>
        <v>138.06</v>
      </c>
      <c r="G143" s="87">
        <f t="shared" ref="G143:G150" si="85">+$D$288*D143</f>
        <v>278.62</v>
      </c>
      <c r="H143" s="87">
        <f t="shared" ref="H143:H150" si="86">SUM(E143:G143)</f>
        <v>1191.4000000000001</v>
      </c>
    </row>
    <row r="144" spans="1:8" ht="17.25" customHeight="1" thickBot="1" x14ac:dyDescent="0.35">
      <c r="A144" s="111"/>
      <c r="B144" s="17">
        <v>190672739</v>
      </c>
      <c r="C144" s="16" t="s">
        <v>172</v>
      </c>
      <c r="D144" s="23">
        <v>4</v>
      </c>
      <c r="E144" s="87">
        <f t="shared" si="83"/>
        <v>1549.44</v>
      </c>
      <c r="F144" s="87">
        <f t="shared" si="84"/>
        <v>276.12</v>
      </c>
      <c r="G144" s="87">
        <f t="shared" si="85"/>
        <v>557.24</v>
      </c>
      <c r="H144" s="87">
        <f t="shared" si="86"/>
        <v>2382.8000000000002</v>
      </c>
    </row>
    <row r="145" spans="1:8" ht="17.25" customHeight="1" thickBot="1" x14ac:dyDescent="0.35">
      <c r="A145" s="111"/>
      <c r="B145" s="17">
        <v>190673798</v>
      </c>
      <c r="C145" s="16" t="s">
        <v>173</v>
      </c>
      <c r="D145" s="23">
        <v>2</v>
      </c>
      <c r="E145" s="87">
        <f t="shared" si="83"/>
        <v>774.72</v>
      </c>
      <c r="F145" s="87">
        <f t="shared" si="84"/>
        <v>138.06</v>
      </c>
      <c r="G145" s="87">
        <f t="shared" si="85"/>
        <v>278.62</v>
      </c>
      <c r="H145" s="87">
        <f t="shared" si="86"/>
        <v>1191.4000000000001</v>
      </c>
    </row>
    <row r="146" spans="1:8" ht="17.25" customHeight="1" thickBot="1" x14ac:dyDescent="0.35">
      <c r="A146" s="111"/>
      <c r="B146" s="17">
        <v>190673983</v>
      </c>
      <c r="C146" s="16" t="s">
        <v>174</v>
      </c>
      <c r="D146" s="23">
        <v>2</v>
      </c>
      <c r="E146" s="87">
        <f t="shared" si="83"/>
        <v>774.72</v>
      </c>
      <c r="F146" s="87">
        <f t="shared" si="84"/>
        <v>138.06</v>
      </c>
      <c r="G146" s="87">
        <f t="shared" si="85"/>
        <v>278.62</v>
      </c>
      <c r="H146" s="87">
        <f t="shared" si="86"/>
        <v>1191.4000000000001</v>
      </c>
    </row>
    <row r="147" spans="1:8" ht="17.25" customHeight="1" thickBot="1" x14ac:dyDescent="0.35">
      <c r="A147" s="111"/>
      <c r="B147" s="17">
        <v>190714355</v>
      </c>
      <c r="C147" s="16" t="s">
        <v>175</v>
      </c>
      <c r="D147" s="23">
        <v>3</v>
      </c>
      <c r="E147" s="87">
        <f t="shared" si="83"/>
        <v>1162.08</v>
      </c>
      <c r="F147" s="87">
        <f t="shared" si="84"/>
        <v>207.09</v>
      </c>
      <c r="G147" s="87">
        <f t="shared" si="85"/>
        <v>417.93</v>
      </c>
      <c r="H147" s="87">
        <f t="shared" si="86"/>
        <v>1787.1</v>
      </c>
    </row>
    <row r="148" spans="1:8" ht="17.25" customHeight="1" thickBot="1" x14ac:dyDescent="0.35">
      <c r="A148" s="111"/>
      <c r="B148" s="17">
        <v>190714693</v>
      </c>
      <c r="C148" s="16" t="s">
        <v>176</v>
      </c>
      <c r="D148" s="23">
        <v>3</v>
      </c>
      <c r="E148" s="87">
        <f t="shared" si="83"/>
        <v>1162.08</v>
      </c>
      <c r="F148" s="87">
        <f t="shared" si="84"/>
        <v>207.09</v>
      </c>
      <c r="G148" s="87">
        <f t="shared" si="85"/>
        <v>417.93</v>
      </c>
      <c r="H148" s="87">
        <f t="shared" si="86"/>
        <v>1787.1</v>
      </c>
    </row>
    <row r="149" spans="1:8" ht="17.25" customHeight="1" thickBot="1" x14ac:dyDescent="0.35">
      <c r="A149" s="111"/>
      <c r="B149" s="17">
        <v>190714921</v>
      </c>
      <c r="C149" s="16" t="s">
        <v>177</v>
      </c>
      <c r="D149" s="23">
        <v>10</v>
      </c>
      <c r="E149" s="87">
        <f t="shared" si="83"/>
        <v>3873.6000000000004</v>
      </c>
      <c r="F149" s="87">
        <f t="shared" si="84"/>
        <v>690.3</v>
      </c>
      <c r="G149" s="87">
        <f t="shared" si="85"/>
        <v>1393.1</v>
      </c>
      <c r="H149" s="87">
        <f t="shared" si="86"/>
        <v>5957</v>
      </c>
    </row>
    <row r="150" spans="1:8" ht="17.25" customHeight="1" thickBot="1" x14ac:dyDescent="0.35">
      <c r="A150" s="112"/>
      <c r="B150" s="17">
        <v>290714160</v>
      </c>
      <c r="C150" s="16" t="s">
        <v>178</v>
      </c>
      <c r="D150" s="23">
        <v>2</v>
      </c>
      <c r="E150" s="87">
        <f t="shared" si="83"/>
        <v>774.72</v>
      </c>
      <c r="F150" s="87">
        <f t="shared" si="84"/>
        <v>138.06</v>
      </c>
      <c r="G150" s="87">
        <f t="shared" si="85"/>
        <v>278.62</v>
      </c>
      <c r="H150" s="87">
        <f t="shared" si="86"/>
        <v>1191.4000000000001</v>
      </c>
    </row>
    <row r="151" spans="1:8" ht="17.25" customHeight="1" thickBot="1" x14ac:dyDescent="0.35">
      <c r="A151" s="113" t="s">
        <v>179</v>
      </c>
      <c r="B151" s="114"/>
      <c r="C151" s="115"/>
      <c r="D151" s="19">
        <v>28</v>
      </c>
      <c r="E151" s="88">
        <f>SUM(E143:E150)</f>
        <v>10846.08</v>
      </c>
      <c r="F151" s="88">
        <f t="shared" ref="F151:H151" si="87">SUM(F143:F150)</f>
        <v>1932.84</v>
      </c>
      <c r="G151" s="88">
        <f t="shared" si="87"/>
        <v>3900.68</v>
      </c>
      <c r="H151" s="88">
        <f t="shared" si="87"/>
        <v>16679.600000000002</v>
      </c>
    </row>
    <row r="152" spans="1:8" ht="17.25" customHeight="1" thickBot="1" x14ac:dyDescent="0.35">
      <c r="A152" s="110" t="s">
        <v>180</v>
      </c>
      <c r="B152" s="17">
        <v>190082578</v>
      </c>
      <c r="C152" s="16" t="s">
        <v>181</v>
      </c>
      <c r="D152" s="23">
        <v>11</v>
      </c>
      <c r="E152" s="87">
        <f t="shared" ref="E152:E159" si="88">+$D$286*D152</f>
        <v>4260.96</v>
      </c>
      <c r="F152" s="87">
        <f t="shared" ref="F152:F159" si="89">+$D$287*D152</f>
        <v>759.33</v>
      </c>
      <c r="G152" s="87">
        <f t="shared" ref="G152:G159" si="90">+$D$288*D152</f>
        <v>1532.41</v>
      </c>
      <c r="H152" s="87">
        <f t="shared" ref="H152:H159" si="91">SUM(E152:G152)</f>
        <v>6552.7</v>
      </c>
    </row>
    <row r="153" spans="1:8" ht="17.25" customHeight="1" thickBot="1" x14ac:dyDescent="0.35">
      <c r="A153" s="111"/>
      <c r="B153" s="17">
        <v>190082959</v>
      </c>
      <c r="C153" s="16" t="s">
        <v>182</v>
      </c>
      <c r="D153" s="23">
        <v>2</v>
      </c>
      <c r="E153" s="87">
        <f t="shared" si="88"/>
        <v>774.72</v>
      </c>
      <c r="F153" s="87">
        <f t="shared" si="89"/>
        <v>138.06</v>
      </c>
      <c r="G153" s="87">
        <f t="shared" si="90"/>
        <v>278.62</v>
      </c>
      <c r="H153" s="87">
        <f t="shared" si="91"/>
        <v>1191.4000000000001</v>
      </c>
    </row>
    <row r="154" spans="1:8" ht="17.25" customHeight="1" thickBot="1" x14ac:dyDescent="0.35">
      <c r="A154" s="111"/>
      <c r="B154" s="17">
        <v>190105112</v>
      </c>
      <c r="C154" s="16" t="s">
        <v>183</v>
      </c>
      <c r="D154" s="23">
        <v>2</v>
      </c>
      <c r="E154" s="87">
        <f t="shared" si="88"/>
        <v>774.72</v>
      </c>
      <c r="F154" s="87">
        <f t="shared" si="89"/>
        <v>138.06</v>
      </c>
      <c r="G154" s="87">
        <f t="shared" si="90"/>
        <v>278.62</v>
      </c>
      <c r="H154" s="87">
        <f t="shared" si="91"/>
        <v>1191.4000000000001</v>
      </c>
    </row>
    <row r="155" spans="1:8" ht="17.25" customHeight="1" thickBot="1" x14ac:dyDescent="0.35">
      <c r="A155" s="111"/>
      <c r="B155" s="17">
        <v>190105646</v>
      </c>
      <c r="C155" s="16" t="s">
        <v>184</v>
      </c>
      <c r="D155" s="23">
        <v>4</v>
      </c>
      <c r="E155" s="87">
        <f t="shared" si="88"/>
        <v>1549.44</v>
      </c>
      <c r="F155" s="87">
        <f t="shared" si="89"/>
        <v>276.12</v>
      </c>
      <c r="G155" s="87">
        <f t="shared" si="90"/>
        <v>557.24</v>
      </c>
      <c r="H155" s="87">
        <f t="shared" si="91"/>
        <v>2382.8000000000002</v>
      </c>
    </row>
    <row r="156" spans="1:8" ht="17.25" customHeight="1" thickBot="1" x14ac:dyDescent="0.35">
      <c r="A156" s="111"/>
      <c r="B156" s="17">
        <v>190106552</v>
      </c>
      <c r="C156" s="16" t="s">
        <v>185</v>
      </c>
      <c r="D156" s="23">
        <v>3</v>
      </c>
      <c r="E156" s="87">
        <f t="shared" si="88"/>
        <v>1162.08</v>
      </c>
      <c r="F156" s="87">
        <f t="shared" si="89"/>
        <v>207.09</v>
      </c>
      <c r="G156" s="87">
        <f t="shared" si="90"/>
        <v>417.93</v>
      </c>
      <c r="H156" s="87">
        <f t="shared" si="91"/>
        <v>1787.1</v>
      </c>
    </row>
    <row r="157" spans="1:8" ht="17.25" customHeight="1" thickBot="1" x14ac:dyDescent="0.35">
      <c r="A157" s="111"/>
      <c r="B157" s="17">
        <v>190106933</v>
      </c>
      <c r="C157" s="16" t="s">
        <v>186</v>
      </c>
      <c r="D157" s="23">
        <v>8</v>
      </c>
      <c r="E157" s="87">
        <f t="shared" si="88"/>
        <v>3098.88</v>
      </c>
      <c r="F157" s="87">
        <f t="shared" si="89"/>
        <v>552.24</v>
      </c>
      <c r="G157" s="87">
        <f t="shared" si="90"/>
        <v>1114.48</v>
      </c>
      <c r="H157" s="87">
        <f t="shared" si="91"/>
        <v>4765.6000000000004</v>
      </c>
    </row>
    <row r="158" spans="1:8" ht="17.25" customHeight="1" thickBot="1" x14ac:dyDescent="0.35">
      <c r="A158" s="111"/>
      <c r="B158" s="17">
        <v>290082230</v>
      </c>
      <c r="C158" s="16" t="s">
        <v>187</v>
      </c>
      <c r="D158" s="23">
        <v>1</v>
      </c>
      <c r="E158" s="87">
        <f t="shared" si="88"/>
        <v>387.36</v>
      </c>
      <c r="F158" s="87">
        <f t="shared" si="89"/>
        <v>69.03</v>
      </c>
      <c r="G158" s="87">
        <f t="shared" si="90"/>
        <v>139.31</v>
      </c>
      <c r="H158" s="87">
        <f t="shared" si="91"/>
        <v>595.70000000000005</v>
      </c>
    </row>
    <row r="159" spans="1:8" ht="17.25" customHeight="1" thickBot="1" x14ac:dyDescent="0.35">
      <c r="A159" s="112"/>
      <c r="B159" s="17">
        <v>290986160</v>
      </c>
      <c r="C159" s="16" t="s">
        <v>188</v>
      </c>
      <c r="D159" s="23">
        <v>1</v>
      </c>
      <c r="E159" s="87">
        <f t="shared" si="88"/>
        <v>387.36</v>
      </c>
      <c r="F159" s="87">
        <f t="shared" si="89"/>
        <v>69.03</v>
      </c>
      <c r="G159" s="87">
        <f t="shared" si="90"/>
        <v>139.31</v>
      </c>
      <c r="H159" s="87">
        <f t="shared" si="91"/>
        <v>595.70000000000005</v>
      </c>
    </row>
    <row r="160" spans="1:8" ht="17.25" customHeight="1" thickBot="1" x14ac:dyDescent="0.35">
      <c r="A160" s="113" t="s">
        <v>189</v>
      </c>
      <c r="B160" s="114"/>
      <c r="C160" s="115"/>
      <c r="D160" s="19">
        <v>32</v>
      </c>
      <c r="E160" s="88">
        <f>SUM(E152:E159)</f>
        <v>12395.52</v>
      </c>
      <c r="F160" s="88">
        <f t="shared" ref="F160:H160" si="92">SUM(F152:F159)</f>
        <v>2208.9600000000005</v>
      </c>
      <c r="G160" s="88">
        <f t="shared" si="92"/>
        <v>4457.920000000001</v>
      </c>
      <c r="H160" s="88">
        <f t="shared" si="92"/>
        <v>19062.400000000001</v>
      </c>
    </row>
    <row r="161" spans="1:8" ht="17.25" customHeight="1" thickBot="1" x14ac:dyDescent="0.35">
      <c r="A161" s="16" t="s">
        <v>190</v>
      </c>
      <c r="B161" s="17">
        <v>191129148</v>
      </c>
      <c r="C161" s="16" t="s">
        <v>191</v>
      </c>
      <c r="D161" s="23">
        <v>6</v>
      </c>
      <c r="E161" s="87">
        <f>+$D$286*D161</f>
        <v>2324.16</v>
      </c>
      <c r="F161" s="87">
        <f>+$D$287*D161</f>
        <v>414.18</v>
      </c>
      <c r="G161" s="87">
        <f>+$D$288*D161</f>
        <v>835.86</v>
      </c>
      <c r="H161" s="87">
        <f>SUM(E161:G161)</f>
        <v>3574.2</v>
      </c>
    </row>
    <row r="162" spans="1:8" ht="17.25" customHeight="1" thickBot="1" x14ac:dyDescent="0.35">
      <c r="A162" s="113" t="s">
        <v>192</v>
      </c>
      <c r="B162" s="114"/>
      <c r="C162" s="115"/>
      <c r="D162" s="19">
        <v>6</v>
      </c>
      <c r="E162" s="88">
        <f>SUM(E161)</f>
        <v>2324.16</v>
      </c>
      <c r="F162" s="88">
        <f t="shared" ref="F162:H162" si="93">SUM(F161)</f>
        <v>414.18</v>
      </c>
      <c r="G162" s="88">
        <f t="shared" si="93"/>
        <v>835.86</v>
      </c>
      <c r="H162" s="88">
        <f t="shared" si="93"/>
        <v>3574.2</v>
      </c>
    </row>
    <row r="163" spans="1:8" ht="17.25" customHeight="1" thickBot="1" x14ac:dyDescent="0.35">
      <c r="A163" s="110" t="s">
        <v>193</v>
      </c>
      <c r="B163" s="17">
        <v>190227842</v>
      </c>
      <c r="C163" s="16" t="s">
        <v>194</v>
      </c>
      <c r="D163" s="23">
        <v>1</v>
      </c>
      <c r="E163" s="87">
        <f t="shared" ref="E163:E167" si="94">+$D$286*D163</f>
        <v>387.36</v>
      </c>
      <c r="F163" s="87">
        <f t="shared" ref="F163:F167" si="95">+$D$287*D163</f>
        <v>69.03</v>
      </c>
      <c r="G163" s="87">
        <f t="shared" ref="G163:G167" si="96">+$D$288*D163</f>
        <v>139.31</v>
      </c>
      <c r="H163" s="87">
        <f t="shared" ref="H163:H167" si="97">SUM(E163:G163)</f>
        <v>595.70000000000005</v>
      </c>
    </row>
    <row r="164" spans="1:8" ht="17.25" customHeight="1" thickBot="1" x14ac:dyDescent="0.35">
      <c r="A164" s="111"/>
      <c r="B164" s="17">
        <v>190227995</v>
      </c>
      <c r="C164" s="16" t="s">
        <v>195</v>
      </c>
      <c r="D164" s="23">
        <v>6</v>
      </c>
      <c r="E164" s="87">
        <f t="shared" si="94"/>
        <v>2324.16</v>
      </c>
      <c r="F164" s="87">
        <f t="shared" si="95"/>
        <v>414.18</v>
      </c>
      <c r="G164" s="87">
        <f t="shared" si="96"/>
        <v>835.86</v>
      </c>
      <c r="H164" s="87">
        <f t="shared" si="97"/>
        <v>3574.2</v>
      </c>
    </row>
    <row r="165" spans="1:8" ht="17.25" customHeight="1" thickBot="1" x14ac:dyDescent="0.35">
      <c r="A165" s="111"/>
      <c r="B165" s="17">
        <v>290228030</v>
      </c>
      <c r="C165" s="16" t="s">
        <v>196</v>
      </c>
      <c r="D165" s="23">
        <v>2</v>
      </c>
      <c r="E165" s="87">
        <f t="shared" si="94"/>
        <v>774.72</v>
      </c>
      <c r="F165" s="87">
        <f t="shared" si="95"/>
        <v>138.06</v>
      </c>
      <c r="G165" s="87">
        <f t="shared" si="96"/>
        <v>278.62</v>
      </c>
      <c r="H165" s="87">
        <f t="shared" si="97"/>
        <v>1191.4000000000001</v>
      </c>
    </row>
    <row r="166" spans="1:8" ht="17.25" customHeight="1" thickBot="1" x14ac:dyDescent="0.35">
      <c r="A166" s="111"/>
      <c r="B166" s="17">
        <v>290250660</v>
      </c>
      <c r="C166" s="16" t="s">
        <v>197</v>
      </c>
      <c r="D166" s="23">
        <v>2</v>
      </c>
      <c r="E166" s="87">
        <f t="shared" si="94"/>
        <v>774.72</v>
      </c>
      <c r="F166" s="87">
        <f t="shared" si="95"/>
        <v>138.06</v>
      </c>
      <c r="G166" s="87">
        <f t="shared" si="96"/>
        <v>278.62</v>
      </c>
      <c r="H166" s="87">
        <f t="shared" si="97"/>
        <v>1191.4000000000001</v>
      </c>
    </row>
    <row r="167" spans="1:8" ht="17.25" customHeight="1" thickBot="1" x14ac:dyDescent="0.35">
      <c r="A167" s="112"/>
      <c r="B167" s="17">
        <v>302662322</v>
      </c>
      <c r="C167" s="16" t="s">
        <v>198</v>
      </c>
      <c r="D167" s="23">
        <v>2</v>
      </c>
      <c r="E167" s="87">
        <f t="shared" si="94"/>
        <v>774.72</v>
      </c>
      <c r="F167" s="87">
        <f t="shared" si="95"/>
        <v>138.06</v>
      </c>
      <c r="G167" s="87">
        <f t="shared" si="96"/>
        <v>278.62</v>
      </c>
      <c r="H167" s="87">
        <f t="shared" si="97"/>
        <v>1191.4000000000001</v>
      </c>
    </row>
    <row r="168" spans="1:8" ht="17.25" customHeight="1" thickBot="1" x14ac:dyDescent="0.35">
      <c r="A168" s="113" t="s">
        <v>199</v>
      </c>
      <c r="B168" s="114"/>
      <c r="C168" s="115"/>
      <c r="D168" s="19">
        <v>13</v>
      </c>
      <c r="E168" s="88">
        <f>SUM(E163:E167)</f>
        <v>5035.68</v>
      </c>
      <c r="F168" s="88">
        <f t="shared" ref="F168:H168" si="98">SUM(F163:F167)</f>
        <v>897.38999999999987</v>
      </c>
      <c r="G168" s="88">
        <f t="shared" si="98"/>
        <v>1811.0299999999997</v>
      </c>
      <c r="H168" s="88">
        <f t="shared" si="98"/>
        <v>7744.0999999999985</v>
      </c>
    </row>
    <row r="169" spans="1:8" ht="17.25" customHeight="1" thickBot="1" x14ac:dyDescent="0.35">
      <c r="A169" s="110" t="s">
        <v>200</v>
      </c>
      <c r="B169" s="17">
        <v>190892137</v>
      </c>
      <c r="C169" s="16" t="s">
        <v>201</v>
      </c>
      <c r="D169" s="23">
        <v>4</v>
      </c>
      <c r="E169" s="87">
        <f t="shared" ref="E169:E172" si="99">+$D$286*D169</f>
        <v>1549.44</v>
      </c>
      <c r="F169" s="87">
        <f t="shared" ref="F169:F172" si="100">+$D$287*D169</f>
        <v>276.12</v>
      </c>
      <c r="G169" s="87">
        <f t="shared" ref="G169:G172" si="101">+$D$288*D169</f>
        <v>557.24</v>
      </c>
      <c r="H169" s="87">
        <f t="shared" ref="H169:H172" si="102">SUM(E169:G169)</f>
        <v>2382.8000000000002</v>
      </c>
    </row>
    <row r="170" spans="1:8" ht="17.25" customHeight="1" thickBot="1" x14ac:dyDescent="0.35">
      <c r="A170" s="111"/>
      <c r="B170" s="17">
        <v>190892322</v>
      </c>
      <c r="C170" s="16" t="s">
        <v>202</v>
      </c>
      <c r="D170" s="23">
        <v>6</v>
      </c>
      <c r="E170" s="87">
        <f t="shared" si="99"/>
        <v>2324.16</v>
      </c>
      <c r="F170" s="87">
        <f t="shared" si="100"/>
        <v>414.18</v>
      </c>
      <c r="G170" s="87">
        <f t="shared" si="101"/>
        <v>835.86</v>
      </c>
      <c r="H170" s="87">
        <f t="shared" si="102"/>
        <v>3574.2</v>
      </c>
    </row>
    <row r="171" spans="1:8" ht="17.25" customHeight="1" thickBot="1" x14ac:dyDescent="0.35">
      <c r="A171" s="111"/>
      <c r="B171" s="17">
        <v>190893424</v>
      </c>
      <c r="C171" s="16" t="s">
        <v>203</v>
      </c>
      <c r="D171" s="23">
        <v>2</v>
      </c>
      <c r="E171" s="87">
        <f t="shared" si="99"/>
        <v>774.72</v>
      </c>
      <c r="F171" s="87">
        <f t="shared" si="100"/>
        <v>138.06</v>
      </c>
      <c r="G171" s="87">
        <f t="shared" si="101"/>
        <v>278.62</v>
      </c>
      <c r="H171" s="87">
        <f t="shared" si="102"/>
        <v>1191.4000000000001</v>
      </c>
    </row>
    <row r="172" spans="1:8" ht="17.25" customHeight="1" thickBot="1" x14ac:dyDescent="0.35">
      <c r="A172" s="112"/>
      <c r="B172" s="17">
        <v>195176120</v>
      </c>
      <c r="C172" s="16" t="s">
        <v>204</v>
      </c>
      <c r="D172" s="23">
        <v>34</v>
      </c>
      <c r="E172" s="87">
        <f t="shared" si="99"/>
        <v>13170.24</v>
      </c>
      <c r="F172" s="87">
        <f t="shared" si="100"/>
        <v>2347.02</v>
      </c>
      <c r="G172" s="87">
        <f t="shared" si="101"/>
        <v>4736.54</v>
      </c>
      <c r="H172" s="87">
        <f t="shared" si="102"/>
        <v>20253.8</v>
      </c>
    </row>
    <row r="173" spans="1:8" ht="17.25" customHeight="1" thickBot="1" x14ac:dyDescent="0.35">
      <c r="A173" s="113" t="s">
        <v>205</v>
      </c>
      <c r="B173" s="114"/>
      <c r="C173" s="115"/>
      <c r="D173" s="19">
        <v>46</v>
      </c>
      <c r="E173" s="88">
        <f>SUM(E169:E172)</f>
        <v>17818.559999999998</v>
      </c>
      <c r="F173" s="88">
        <f t="shared" ref="F173:H173" si="103">SUM(F169:F172)</f>
        <v>3175.38</v>
      </c>
      <c r="G173" s="88">
        <f t="shared" si="103"/>
        <v>6408.26</v>
      </c>
      <c r="H173" s="88">
        <f t="shared" si="103"/>
        <v>27402.199999999997</v>
      </c>
    </row>
    <row r="174" spans="1:8" ht="17.25" customHeight="1" thickBot="1" x14ac:dyDescent="0.35">
      <c r="A174" s="110" t="s">
        <v>206</v>
      </c>
      <c r="B174" s="17">
        <v>190820757</v>
      </c>
      <c r="C174" s="16" t="s">
        <v>207</v>
      </c>
      <c r="D174" s="23">
        <v>2</v>
      </c>
      <c r="E174" s="87">
        <f t="shared" ref="E174:E176" si="104">+$D$286*D174</f>
        <v>774.72</v>
      </c>
      <c r="F174" s="87">
        <f t="shared" ref="F174:F176" si="105">+$D$287*D174</f>
        <v>138.06</v>
      </c>
      <c r="G174" s="87">
        <f t="shared" ref="G174:G176" si="106">+$D$288*D174</f>
        <v>278.62</v>
      </c>
      <c r="H174" s="87">
        <f t="shared" ref="H174:H176" si="107">SUM(E174:G174)</f>
        <v>1191.4000000000001</v>
      </c>
    </row>
    <row r="175" spans="1:8" ht="17.25" customHeight="1" thickBot="1" x14ac:dyDescent="0.35">
      <c r="A175" s="111"/>
      <c r="B175" s="17">
        <v>306124812</v>
      </c>
      <c r="C175" s="16" t="s">
        <v>208</v>
      </c>
      <c r="D175" s="23">
        <v>3</v>
      </c>
      <c r="E175" s="87">
        <f t="shared" si="104"/>
        <v>1162.08</v>
      </c>
      <c r="F175" s="87">
        <f t="shared" si="105"/>
        <v>207.09</v>
      </c>
      <c r="G175" s="87">
        <f t="shared" si="106"/>
        <v>417.93</v>
      </c>
      <c r="H175" s="87">
        <f t="shared" si="107"/>
        <v>1787.1</v>
      </c>
    </row>
    <row r="176" spans="1:8" ht="17.25" customHeight="1" thickBot="1" x14ac:dyDescent="0.35">
      <c r="A176" s="112"/>
      <c r="B176" s="17">
        <v>307345685</v>
      </c>
      <c r="C176" s="16" t="s">
        <v>209</v>
      </c>
      <c r="D176" s="23">
        <v>7</v>
      </c>
      <c r="E176" s="87">
        <f t="shared" si="104"/>
        <v>2711.52</v>
      </c>
      <c r="F176" s="87">
        <f t="shared" si="105"/>
        <v>483.21000000000004</v>
      </c>
      <c r="G176" s="87">
        <f t="shared" si="106"/>
        <v>975.17000000000007</v>
      </c>
      <c r="H176" s="87">
        <f t="shared" si="107"/>
        <v>4169.8999999999996</v>
      </c>
    </row>
    <row r="177" spans="1:8" ht="17.25" customHeight="1" thickBot="1" x14ac:dyDescent="0.35">
      <c r="A177" s="113" t="s">
        <v>210</v>
      </c>
      <c r="B177" s="114"/>
      <c r="C177" s="115"/>
      <c r="D177" s="19">
        <v>12</v>
      </c>
      <c r="E177" s="88">
        <f>SUM(E174:E176)</f>
        <v>4648.32</v>
      </c>
      <c r="F177" s="88">
        <f t="shared" ref="F177:H177" si="108">SUM(F174:F176)</f>
        <v>828.36</v>
      </c>
      <c r="G177" s="88">
        <f t="shared" si="108"/>
        <v>1671.72</v>
      </c>
      <c r="H177" s="88">
        <f t="shared" si="108"/>
        <v>7148.4</v>
      </c>
    </row>
    <row r="178" spans="1:8" ht="17.25" customHeight="1" thickBot="1" x14ac:dyDescent="0.35">
      <c r="A178" s="110" t="s">
        <v>211</v>
      </c>
      <c r="B178" s="17">
        <v>190525130</v>
      </c>
      <c r="C178" s="16" t="s">
        <v>426</v>
      </c>
      <c r="D178" s="23">
        <v>2</v>
      </c>
      <c r="E178" s="87">
        <f t="shared" ref="E178:E180" si="109">+$D$286*D178</f>
        <v>774.72</v>
      </c>
      <c r="F178" s="87">
        <f t="shared" ref="F178:F180" si="110">+$D$287*D178</f>
        <v>138.06</v>
      </c>
      <c r="G178" s="87">
        <f t="shared" ref="G178:G180" si="111">+$D$288*D178</f>
        <v>278.62</v>
      </c>
      <c r="H178" s="87">
        <f t="shared" ref="H178:H180" si="112">SUM(E178:G178)</f>
        <v>1191.4000000000001</v>
      </c>
    </row>
    <row r="179" spans="1:8" ht="17.25" customHeight="1" thickBot="1" x14ac:dyDescent="0.35">
      <c r="A179" s="111"/>
      <c r="B179" s="17">
        <v>190526428</v>
      </c>
      <c r="C179" s="16" t="s">
        <v>212</v>
      </c>
      <c r="D179" s="23">
        <v>3</v>
      </c>
      <c r="E179" s="87">
        <f t="shared" si="109"/>
        <v>1162.08</v>
      </c>
      <c r="F179" s="87">
        <f t="shared" si="110"/>
        <v>207.09</v>
      </c>
      <c r="G179" s="87">
        <f t="shared" si="111"/>
        <v>417.93</v>
      </c>
      <c r="H179" s="87">
        <f t="shared" si="112"/>
        <v>1787.1</v>
      </c>
    </row>
    <row r="180" spans="1:8" ht="17.25" customHeight="1" thickBot="1" x14ac:dyDescent="0.35">
      <c r="A180" s="112"/>
      <c r="B180" s="17">
        <v>290527520</v>
      </c>
      <c r="C180" s="16" t="s">
        <v>213</v>
      </c>
      <c r="D180" s="23">
        <v>3</v>
      </c>
      <c r="E180" s="87">
        <f t="shared" si="109"/>
        <v>1162.08</v>
      </c>
      <c r="F180" s="87">
        <f t="shared" si="110"/>
        <v>207.09</v>
      </c>
      <c r="G180" s="87">
        <f t="shared" si="111"/>
        <v>417.93</v>
      </c>
      <c r="H180" s="87">
        <f t="shared" si="112"/>
        <v>1787.1</v>
      </c>
    </row>
    <row r="181" spans="1:8" ht="17.25" customHeight="1" thickBot="1" x14ac:dyDescent="0.35">
      <c r="A181" s="113" t="s">
        <v>214</v>
      </c>
      <c r="B181" s="114"/>
      <c r="C181" s="115"/>
      <c r="D181" s="19">
        <v>8</v>
      </c>
      <c r="E181" s="88">
        <f>SUM(E178:E180)</f>
        <v>3098.88</v>
      </c>
      <c r="F181" s="88">
        <f t="shared" ref="F181:H181" si="113">SUM(F178:F180)</f>
        <v>552.24</v>
      </c>
      <c r="G181" s="88">
        <f t="shared" si="113"/>
        <v>1114.48</v>
      </c>
      <c r="H181" s="88">
        <f t="shared" si="113"/>
        <v>4765.6000000000004</v>
      </c>
    </row>
    <row r="182" spans="1:8" ht="17.25" customHeight="1" thickBot="1" x14ac:dyDescent="0.35">
      <c r="A182" s="110" t="s">
        <v>215</v>
      </c>
      <c r="B182" s="17">
        <v>190057176</v>
      </c>
      <c r="C182" s="16" t="s">
        <v>216</v>
      </c>
      <c r="D182" s="23">
        <v>3</v>
      </c>
      <c r="E182" s="87">
        <f t="shared" ref="E182:E192" si="114">+$D$286*D182</f>
        <v>1162.08</v>
      </c>
      <c r="F182" s="87">
        <f t="shared" ref="F182:F192" si="115">+$D$287*D182</f>
        <v>207.09</v>
      </c>
      <c r="G182" s="87">
        <f t="shared" ref="G182:G192" si="116">+$D$288*D182</f>
        <v>417.93</v>
      </c>
      <c r="H182" s="87">
        <f t="shared" ref="H182:H192" si="117">SUM(E182:G182)</f>
        <v>1787.1</v>
      </c>
    </row>
    <row r="183" spans="1:8" ht="17.25" customHeight="1" thickBot="1" x14ac:dyDescent="0.35">
      <c r="A183" s="111"/>
      <c r="B183" s="17">
        <v>190057361</v>
      </c>
      <c r="C183" s="16" t="s">
        <v>217</v>
      </c>
      <c r="D183" s="23">
        <v>3</v>
      </c>
      <c r="E183" s="87">
        <f t="shared" si="114"/>
        <v>1162.08</v>
      </c>
      <c r="F183" s="87">
        <f t="shared" si="115"/>
        <v>207.09</v>
      </c>
      <c r="G183" s="87">
        <f t="shared" si="116"/>
        <v>417.93</v>
      </c>
      <c r="H183" s="87">
        <f t="shared" si="117"/>
        <v>1787.1</v>
      </c>
    </row>
    <row r="184" spans="1:8" ht="17.25" customHeight="1" thickBot="1" x14ac:dyDescent="0.35">
      <c r="A184" s="111"/>
      <c r="B184" s="17">
        <v>190058125</v>
      </c>
      <c r="C184" s="16" t="s">
        <v>218</v>
      </c>
      <c r="D184" s="23">
        <v>6</v>
      </c>
      <c r="E184" s="87">
        <f t="shared" si="114"/>
        <v>2324.16</v>
      </c>
      <c r="F184" s="87">
        <f t="shared" si="115"/>
        <v>414.18</v>
      </c>
      <c r="G184" s="87">
        <f t="shared" si="116"/>
        <v>835.86</v>
      </c>
      <c r="H184" s="87">
        <f t="shared" si="117"/>
        <v>3574.2</v>
      </c>
    </row>
    <row r="185" spans="1:8" ht="17.25" customHeight="1" thickBot="1" x14ac:dyDescent="0.35">
      <c r="A185" s="111"/>
      <c r="B185" s="17">
        <v>190061598</v>
      </c>
      <c r="C185" s="16" t="s">
        <v>219</v>
      </c>
      <c r="D185" s="23">
        <v>3</v>
      </c>
      <c r="E185" s="87">
        <f t="shared" si="114"/>
        <v>1162.08</v>
      </c>
      <c r="F185" s="87">
        <f t="shared" si="115"/>
        <v>207.09</v>
      </c>
      <c r="G185" s="87">
        <f t="shared" si="116"/>
        <v>417.93</v>
      </c>
      <c r="H185" s="87">
        <f t="shared" si="117"/>
        <v>1787.1</v>
      </c>
    </row>
    <row r="186" spans="1:8" ht="17.25" customHeight="1" thickBot="1" x14ac:dyDescent="0.35">
      <c r="A186" s="111"/>
      <c r="B186" s="17">
        <v>190084586</v>
      </c>
      <c r="C186" s="16" t="s">
        <v>220</v>
      </c>
      <c r="D186" s="23">
        <v>4</v>
      </c>
      <c r="E186" s="87">
        <f t="shared" si="114"/>
        <v>1549.44</v>
      </c>
      <c r="F186" s="87">
        <f t="shared" si="115"/>
        <v>276.12</v>
      </c>
      <c r="G186" s="87">
        <f t="shared" si="116"/>
        <v>557.24</v>
      </c>
      <c r="H186" s="87">
        <f t="shared" si="117"/>
        <v>2382.8000000000002</v>
      </c>
    </row>
    <row r="187" spans="1:8" ht="17.25" customHeight="1" thickBot="1" x14ac:dyDescent="0.35">
      <c r="A187" s="111"/>
      <c r="B187" s="17">
        <v>190085154</v>
      </c>
      <c r="C187" s="16" t="s">
        <v>221</v>
      </c>
      <c r="D187" s="23">
        <v>1</v>
      </c>
      <c r="E187" s="87">
        <f t="shared" si="114"/>
        <v>387.36</v>
      </c>
      <c r="F187" s="87">
        <f t="shared" si="115"/>
        <v>69.03</v>
      </c>
      <c r="G187" s="87">
        <f t="shared" si="116"/>
        <v>139.31</v>
      </c>
      <c r="H187" s="87">
        <f t="shared" si="117"/>
        <v>595.70000000000005</v>
      </c>
    </row>
    <row r="188" spans="1:8" ht="17.25" customHeight="1" thickBot="1" x14ac:dyDescent="0.35">
      <c r="A188" s="111"/>
      <c r="B188" s="17">
        <v>190085492</v>
      </c>
      <c r="C188" s="16" t="s">
        <v>222</v>
      </c>
      <c r="D188" s="23">
        <v>1</v>
      </c>
      <c r="E188" s="87">
        <f t="shared" si="114"/>
        <v>387.36</v>
      </c>
      <c r="F188" s="87">
        <f t="shared" si="115"/>
        <v>69.03</v>
      </c>
      <c r="G188" s="87">
        <f t="shared" si="116"/>
        <v>139.31</v>
      </c>
      <c r="H188" s="87">
        <f t="shared" si="117"/>
        <v>595.70000000000005</v>
      </c>
    </row>
    <row r="189" spans="1:8" ht="17.25" customHeight="1" thickBot="1" x14ac:dyDescent="0.35">
      <c r="A189" s="111"/>
      <c r="B189" s="17">
        <v>290083670</v>
      </c>
      <c r="C189" s="16" t="s">
        <v>223</v>
      </c>
      <c r="D189" s="23">
        <v>11</v>
      </c>
      <c r="E189" s="87">
        <f t="shared" si="114"/>
        <v>4260.96</v>
      </c>
      <c r="F189" s="87">
        <f t="shared" si="115"/>
        <v>759.33</v>
      </c>
      <c r="G189" s="87">
        <f t="shared" si="116"/>
        <v>1532.41</v>
      </c>
      <c r="H189" s="87">
        <f t="shared" si="117"/>
        <v>6552.7</v>
      </c>
    </row>
    <row r="190" spans="1:8" ht="17.25" customHeight="1" thickBot="1" x14ac:dyDescent="0.35">
      <c r="A190" s="111"/>
      <c r="B190" s="17">
        <v>305615915</v>
      </c>
      <c r="C190" s="16" t="s">
        <v>224</v>
      </c>
      <c r="D190" s="23">
        <v>10</v>
      </c>
      <c r="E190" s="87">
        <f t="shared" si="114"/>
        <v>3873.6000000000004</v>
      </c>
      <c r="F190" s="87">
        <f t="shared" si="115"/>
        <v>690.3</v>
      </c>
      <c r="G190" s="87">
        <f t="shared" si="116"/>
        <v>1393.1</v>
      </c>
      <c r="H190" s="87">
        <f t="shared" si="117"/>
        <v>5957</v>
      </c>
    </row>
    <row r="191" spans="1:8" ht="17.25" customHeight="1" thickBot="1" x14ac:dyDescent="0.35">
      <c r="A191" s="111"/>
      <c r="B191" s="17">
        <v>305616433</v>
      </c>
      <c r="C191" s="16" t="s">
        <v>225</v>
      </c>
      <c r="D191" s="23">
        <v>2</v>
      </c>
      <c r="E191" s="87">
        <f t="shared" si="114"/>
        <v>774.72</v>
      </c>
      <c r="F191" s="87">
        <f t="shared" si="115"/>
        <v>138.06</v>
      </c>
      <c r="G191" s="87">
        <f t="shared" si="116"/>
        <v>278.62</v>
      </c>
      <c r="H191" s="87">
        <f t="shared" si="117"/>
        <v>1191.4000000000001</v>
      </c>
    </row>
    <row r="192" spans="1:8" ht="17.25" customHeight="1" thickBot="1" x14ac:dyDescent="0.35">
      <c r="A192" s="112"/>
      <c r="B192" s="17">
        <v>305889001</v>
      </c>
      <c r="C192" s="16" t="s">
        <v>226</v>
      </c>
      <c r="D192" s="23">
        <v>2</v>
      </c>
      <c r="E192" s="87">
        <f t="shared" si="114"/>
        <v>774.72</v>
      </c>
      <c r="F192" s="87">
        <f t="shared" si="115"/>
        <v>138.06</v>
      </c>
      <c r="G192" s="87">
        <f t="shared" si="116"/>
        <v>278.62</v>
      </c>
      <c r="H192" s="87">
        <f t="shared" si="117"/>
        <v>1191.4000000000001</v>
      </c>
    </row>
    <row r="193" spans="1:8" ht="17.25" customHeight="1" thickBot="1" x14ac:dyDescent="0.35">
      <c r="A193" s="113" t="s">
        <v>227</v>
      </c>
      <c r="B193" s="114"/>
      <c r="C193" s="115"/>
      <c r="D193" s="19">
        <v>46</v>
      </c>
      <c r="E193" s="88">
        <f>SUM(E182:E192)</f>
        <v>17818.560000000001</v>
      </c>
      <c r="F193" s="88">
        <f t="shared" ref="F193:H193" si="118">SUM(F182:F192)</f>
        <v>3175.38</v>
      </c>
      <c r="G193" s="88">
        <f t="shared" si="118"/>
        <v>6408.26</v>
      </c>
      <c r="H193" s="88">
        <f t="shared" si="118"/>
        <v>27402.200000000004</v>
      </c>
    </row>
    <row r="194" spans="1:8" ht="17.25" customHeight="1" thickBot="1" x14ac:dyDescent="0.35">
      <c r="A194" s="110" t="s">
        <v>228</v>
      </c>
      <c r="B194" s="17">
        <v>190325610</v>
      </c>
      <c r="C194" s="16" t="s">
        <v>229</v>
      </c>
      <c r="D194" s="23">
        <v>1</v>
      </c>
      <c r="E194" s="87">
        <f t="shared" ref="E194:E197" si="119">+$D$286*D194</f>
        <v>387.36</v>
      </c>
      <c r="F194" s="87">
        <f t="shared" ref="F194:F197" si="120">+$D$287*D194</f>
        <v>69.03</v>
      </c>
      <c r="G194" s="87">
        <f t="shared" ref="G194:G197" si="121">+$D$288*D194</f>
        <v>139.31</v>
      </c>
      <c r="H194" s="87">
        <f t="shared" ref="H194:H197" si="122">SUM(E194:G194)</f>
        <v>595.70000000000005</v>
      </c>
    </row>
    <row r="195" spans="1:8" ht="17.25" customHeight="1" thickBot="1" x14ac:dyDescent="0.35">
      <c r="A195" s="111"/>
      <c r="B195" s="17">
        <v>190328873</v>
      </c>
      <c r="C195" s="16" t="s">
        <v>230</v>
      </c>
      <c r="D195" s="23">
        <v>1</v>
      </c>
      <c r="E195" s="87">
        <f t="shared" si="119"/>
        <v>387.36</v>
      </c>
      <c r="F195" s="87">
        <f t="shared" si="120"/>
        <v>69.03</v>
      </c>
      <c r="G195" s="87">
        <f t="shared" si="121"/>
        <v>139.31</v>
      </c>
      <c r="H195" s="87">
        <f t="shared" si="122"/>
        <v>595.70000000000005</v>
      </c>
    </row>
    <row r="196" spans="1:8" ht="17.25" customHeight="1" thickBot="1" x14ac:dyDescent="0.35">
      <c r="A196" s="111"/>
      <c r="B196" s="17">
        <v>190330034</v>
      </c>
      <c r="C196" s="16" t="s">
        <v>231</v>
      </c>
      <c r="D196" s="23">
        <v>1</v>
      </c>
      <c r="E196" s="87">
        <f t="shared" si="119"/>
        <v>387.36</v>
      </c>
      <c r="F196" s="87">
        <f t="shared" si="120"/>
        <v>69.03</v>
      </c>
      <c r="G196" s="87">
        <f t="shared" si="121"/>
        <v>139.31</v>
      </c>
      <c r="H196" s="87">
        <f t="shared" si="122"/>
        <v>595.70000000000005</v>
      </c>
    </row>
    <row r="197" spans="1:8" ht="17.25" customHeight="1" thickBot="1" x14ac:dyDescent="0.35">
      <c r="A197" s="112"/>
      <c r="B197" s="17">
        <v>290325230</v>
      </c>
      <c r="C197" s="16" t="s">
        <v>232</v>
      </c>
      <c r="D197" s="23">
        <v>8</v>
      </c>
      <c r="E197" s="87">
        <f t="shared" si="119"/>
        <v>3098.88</v>
      </c>
      <c r="F197" s="87">
        <f t="shared" si="120"/>
        <v>552.24</v>
      </c>
      <c r="G197" s="87">
        <f t="shared" si="121"/>
        <v>1114.48</v>
      </c>
      <c r="H197" s="87">
        <f t="shared" si="122"/>
        <v>4765.6000000000004</v>
      </c>
    </row>
    <row r="198" spans="1:8" ht="17.25" customHeight="1" thickBot="1" x14ac:dyDescent="0.35">
      <c r="A198" s="113" t="s">
        <v>233</v>
      </c>
      <c r="B198" s="114"/>
      <c r="C198" s="115"/>
      <c r="D198" s="19">
        <v>11</v>
      </c>
      <c r="E198" s="88">
        <f>SUM(E194:E197)</f>
        <v>4260.96</v>
      </c>
      <c r="F198" s="88">
        <f t="shared" ref="F198:H198" si="123">SUM(F194:F197)</f>
        <v>759.33</v>
      </c>
      <c r="G198" s="88">
        <f t="shared" si="123"/>
        <v>1532.41</v>
      </c>
      <c r="H198" s="88">
        <f t="shared" si="123"/>
        <v>6552.7000000000007</v>
      </c>
    </row>
    <row r="199" spans="1:8" ht="17.25" customHeight="1" thickBot="1" x14ac:dyDescent="0.35">
      <c r="A199" s="110" t="s">
        <v>234</v>
      </c>
      <c r="B199" s="17">
        <v>190687050</v>
      </c>
      <c r="C199" s="16" t="s">
        <v>235</v>
      </c>
      <c r="D199" s="23">
        <v>2</v>
      </c>
      <c r="E199" s="87">
        <f t="shared" ref="E199:E211" si="124">+$D$286*D199</f>
        <v>774.72</v>
      </c>
      <c r="F199" s="87">
        <f t="shared" ref="F199:F211" si="125">+$D$287*D199</f>
        <v>138.06</v>
      </c>
      <c r="G199" s="87">
        <f t="shared" ref="G199:G211" si="126">+$D$288*D199</f>
        <v>278.62</v>
      </c>
      <c r="H199" s="87">
        <f t="shared" ref="H199:H211" si="127">SUM(E199:G199)</f>
        <v>1191.4000000000001</v>
      </c>
    </row>
    <row r="200" spans="1:8" ht="17.25" customHeight="1" thickBot="1" x14ac:dyDescent="0.35">
      <c r="A200" s="111"/>
      <c r="B200" s="17">
        <v>190687399</v>
      </c>
      <c r="C200" s="16" t="s">
        <v>236</v>
      </c>
      <c r="D200" s="23">
        <v>2</v>
      </c>
      <c r="E200" s="87">
        <f t="shared" si="124"/>
        <v>774.72</v>
      </c>
      <c r="F200" s="87">
        <f t="shared" si="125"/>
        <v>138.06</v>
      </c>
      <c r="G200" s="87">
        <f t="shared" si="126"/>
        <v>278.62</v>
      </c>
      <c r="H200" s="87">
        <f t="shared" si="127"/>
        <v>1191.4000000000001</v>
      </c>
    </row>
    <row r="201" spans="1:8" ht="17.25" customHeight="1" thickBot="1" x14ac:dyDescent="0.35">
      <c r="A201" s="111"/>
      <c r="B201" s="17">
        <v>190687584</v>
      </c>
      <c r="C201" s="16" t="s">
        <v>237</v>
      </c>
      <c r="D201" s="23">
        <v>1</v>
      </c>
      <c r="E201" s="87">
        <f t="shared" si="124"/>
        <v>387.36</v>
      </c>
      <c r="F201" s="87">
        <f t="shared" si="125"/>
        <v>69.03</v>
      </c>
      <c r="G201" s="87">
        <f t="shared" si="126"/>
        <v>139.31</v>
      </c>
      <c r="H201" s="87">
        <f t="shared" si="127"/>
        <v>595.70000000000005</v>
      </c>
    </row>
    <row r="202" spans="1:8" ht="17.25" customHeight="1" thickBot="1" x14ac:dyDescent="0.35">
      <c r="A202" s="111"/>
      <c r="B202" s="17">
        <v>190687627</v>
      </c>
      <c r="C202" s="16" t="s">
        <v>238</v>
      </c>
      <c r="D202" s="23">
        <v>1</v>
      </c>
      <c r="E202" s="87">
        <f t="shared" si="124"/>
        <v>387.36</v>
      </c>
      <c r="F202" s="87">
        <f t="shared" si="125"/>
        <v>69.03</v>
      </c>
      <c r="G202" s="87">
        <f t="shared" si="126"/>
        <v>139.31</v>
      </c>
      <c r="H202" s="87">
        <f t="shared" si="127"/>
        <v>595.70000000000005</v>
      </c>
    </row>
    <row r="203" spans="1:8" ht="17.25" customHeight="1" thickBot="1" x14ac:dyDescent="0.35">
      <c r="A203" s="111"/>
      <c r="B203" s="17">
        <v>190687965</v>
      </c>
      <c r="C203" s="16" t="s">
        <v>239</v>
      </c>
      <c r="D203" s="23">
        <v>3</v>
      </c>
      <c r="E203" s="87">
        <f t="shared" si="124"/>
        <v>1162.08</v>
      </c>
      <c r="F203" s="87">
        <f t="shared" si="125"/>
        <v>207.09</v>
      </c>
      <c r="G203" s="87">
        <f t="shared" si="126"/>
        <v>417.93</v>
      </c>
      <c r="H203" s="87">
        <f t="shared" si="127"/>
        <v>1787.1</v>
      </c>
    </row>
    <row r="204" spans="1:8" ht="17.25" customHeight="1" thickBot="1" x14ac:dyDescent="0.35">
      <c r="A204" s="111"/>
      <c r="B204" s="17">
        <v>190688914</v>
      </c>
      <c r="C204" s="16" t="s">
        <v>240</v>
      </c>
      <c r="D204" s="23">
        <v>2</v>
      </c>
      <c r="E204" s="87">
        <f t="shared" si="124"/>
        <v>774.72</v>
      </c>
      <c r="F204" s="87">
        <f t="shared" si="125"/>
        <v>138.06</v>
      </c>
      <c r="G204" s="87">
        <f t="shared" si="126"/>
        <v>278.62</v>
      </c>
      <c r="H204" s="87">
        <f t="shared" si="127"/>
        <v>1191.4000000000001</v>
      </c>
    </row>
    <row r="205" spans="1:8" ht="17.25" customHeight="1" thickBot="1" x14ac:dyDescent="0.35">
      <c r="A205" s="111"/>
      <c r="B205" s="17">
        <v>190689820</v>
      </c>
      <c r="C205" s="16" t="s">
        <v>241</v>
      </c>
      <c r="D205" s="23">
        <v>2</v>
      </c>
      <c r="E205" s="87">
        <f t="shared" si="124"/>
        <v>774.72</v>
      </c>
      <c r="F205" s="87">
        <f t="shared" si="125"/>
        <v>138.06</v>
      </c>
      <c r="G205" s="87">
        <f t="shared" si="126"/>
        <v>278.62</v>
      </c>
      <c r="H205" s="87">
        <f t="shared" si="127"/>
        <v>1191.4000000000001</v>
      </c>
    </row>
    <row r="206" spans="1:8" ht="17.25" customHeight="1" thickBot="1" x14ac:dyDescent="0.35">
      <c r="A206" s="111"/>
      <c r="B206" s="17">
        <v>190696590</v>
      </c>
      <c r="C206" s="16" t="s">
        <v>431</v>
      </c>
      <c r="D206" s="23">
        <v>1</v>
      </c>
      <c r="E206" s="87">
        <f t="shared" si="124"/>
        <v>387.36</v>
      </c>
      <c r="F206" s="87">
        <f t="shared" si="125"/>
        <v>69.03</v>
      </c>
      <c r="G206" s="87">
        <f t="shared" si="126"/>
        <v>139.31</v>
      </c>
      <c r="H206" s="87">
        <f t="shared" si="127"/>
        <v>595.70000000000005</v>
      </c>
    </row>
    <row r="207" spans="1:8" ht="17.25" customHeight="1" thickBot="1" x14ac:dyDescent="0.35">
      <c r="A207" s="111"/>
      <c r="B207" s="17">
        <v>190696633</v>
      </c>
      <c r="C207" s="16" t="s">
        <v>242</v>
      </c>
      <c r="D207" s="23">
        <v>1</v>
      </c>
      <c r="E207" s="87">
        <f t="shared" si="124"/>
        <v>387.36</v>
      </c>
      <c r="F207" s="87">
        <f t="shared" si="125"/>
        <v>69.03</v>
      </c>
      <c r="G207" s="87">
        <f t="shared" si="126"/>
        <v>139.31</v>
      </c>
      <c r="H207" s="87">
        <f t="shared" si="127"/>
        <v>595.70000000000005</v>
      </c>
    </row>
    <row r="208" spans="1:8" ht="17.25" customHeight="1" thickBot="1" x14ac:dyDescent="0.35">
      <c r="A208" s="111"/>
      <c r="B208" s="17">
        <v>190696786</v>
      </c>
      <c r="C208" s="16" t="s">
        <v>243</v>
      </c>
      <c r="D208" s="23">
        <v>2</v>
      </c>
      <c r="E208" s="87">
        <f t="shared" si="124"/>
        <v>774.72</v>
      </c>
      <c r="F208" s="87">
        <f t="shared" si="125"/>
        <v>138.06</v>
      </c>
      <c r="G208" s="87">
        <f t="shared" si="126"/>
        <v>278.62</v>
      </c>
      <c r="H208" s="87">
        <f t="shared" si="127"/>
        <v>1191.4000000000001</v>
      </c>
    </row>
    <row r="209" spans="1:8" ht="17.25" customHeight="1" thickBot="1" x14ac:dyDescent="0.35">
      <c r="A209" s="111"/>
      <c r="B209" s="17">
        <v>190696829</v>
      </c>
      <c r="C209" s="16" t="s">
        <v>244</v>
      </c>
      <c r="D209" s="23">
        <v>3</v>
      </c>
      <c r="E209" s="87">
        <f t="shared" si="124"/>
        <v>1162.08</v>
      </c>
      <c r="F209" s="87">
        <f t="shared" si="125"/>
        <v>207.09</v>
      </c>
      <c r="G209" s="87">
        <f t="shared" si="126"/>
        <v>417.93</v>
      </c>
      <c r="H209" s="87">
        <f t="shared" si="127"/>
        <v>1787.1</v>
      </c>
    </row>
    <row r="210" spans="1:8" ht="17.25" customHeight="1" thickBot="1" x14ac:dyDescent="0.35">
      <c r="A210" s="111"/>
      <c r="B210" s="17">
        <v>190697016</v>
      </c>
      <c r="C210" s="16" t="s">
        <v>245</v>
      </c>
      <c r="D210" s="23">
        <v>1</v>
      </c>
      <c r="E210" s="87">
        <f t="shared" si="124"/>
        <v>387.36</v>
      </c>
      <c r="F210" s="87">
        <f t="shared" si="125"/>
        <v>69.03</v>
      </c>
      <c r="G210" s="87">
        <f t="shared" si="126"/>
        <v>139.31</v>
      </c>
      <c r="H210" s="87">
        <f t="shared" si="127"/>
        <v>595.70000000000005</v>
      </c>
    </row>
    <row r="211" spans="1:8" ht="17.25" customHeight="1" thickBot="1" x14ac:dyDescent="0.35">
      <c r="A211" s="112"/>
      <c r="B211" s="17">
        <v>190697735</v>
      </c>
      <c r="C211" s="16" t="s">
        <v>246</v>
      </c>
      <c r="D211" s="23">
        <v>4</v>
      </c>
      <c r="E211" s="87">
        <f t="shared" si="124"/>
        <v>1549.44</v>
      </c>
      <c r="F211" s="87">
        <f t="shared" si="125"/>
        <v>276.12</v>
      </c>
      <c r="G211" s="87">
        <f t="shared" si="126"/>
        <v>557.24</v>
      </c>
      <c r="H211" s="87">
        <f t="shared" si="127"/>
        <v>2382.8000000000002</v>
      </c>
    </row>
    <row r="212" spans="1:8" ht="17.25" customHeight="1" thickBot="1" x14ac:dyDescent="0.35">
      <c r="A212" s="113" t="s">
        <v>247</v>
      </c>
      <c r="B212" s="114"/>
      <c r="C212" s="115"/>
      <c r="D212" s="19">
        <v>25</v>
      </c>
      <c r="E212" s="88">
        <f>SUM(E199:E211)</f>
        <v>9684</v>
      </c>
      <c r="F212" s="88">
        <f t="shared" ref="F212:H212" si="128">SUM(F199:F211)</f>
        <v>1725.7499999999995</v>
      </c>
      <c r="G212" s="88">
        <f t="shared" si="128"/>
        <v>3482.7499999999991</v>
      </c>
      <c r="H212" s="88">
        <f t="shared" si="128"/>
        <v>14892.5</v>
      </c>
    </row>
    <row r="213" spans="1:8" ht="17.25" customHeight="1" thickBot="1" x14ac:dyDescent="0.35">
      <c r="A213" s="110" t="s">
        <v>248</v>
      </c>
      <c r="B213" s="17">
        <v>190505829</v>
      </c>
      <c r="C213" s="16" t="s">
        <v>249</v>
      </c>
      <c r="D213" s="23">
        <v>15</v>
      </c>
      <c r="E213" s="87">
        <f t="shared" ref="E213:E216" si="129">+$D$286*D213</f>
        <v>5810.4000000000005</v>
      </c>
      <c r="F213" s="87">
        <f t="shared" ref="F213:F216" si="130">+$D$287*D213</f>
        <v>1035.45</v>
      </c>
      <c r="G213" s="87">
        <f t="shared" ref="G213:G216" si="131">+$D$288*D213</f>
        <v>2089.65</v>
      </c>
      <c r="H213" s="87">
        <f t="shared" ref="H213:H216" si="132">SUM(E213:G213)</f>
        <v>8935.5</v>
      </c>
    </row>
    <row r="214" spans="1:8" ht="17.25" customHeight="1" thickBot="1" x14ac:dyDescent="0.35">
      <c r="A214" s="111"/>
      <c r="B214" s="17">
        <v>190506888</v>
      </c>
      <c r="C214" s="16" t="s">
        <v>250</v>
      </c>
      <c r="D214" s="23">
        <v>1</v>
      </c>
      <c r="E214" s="87">
        <f t="shared" si="129"/>
        <v>387.36</v>
      </c>
      <c r="F214" s="87">
        <f t="shared" si="130"/>
        <v>69.03</v>
      </c>
      <c r="G214" s="87">
        <f t="shared" si="131"/>
        <v>139.31</v>
      </c>
      <c r="H214" s="87">
        <f t="shared" si="132"/>
        <v>595.70000000000005</v>
      </c>
    </row>
    <row r="215" spans="1:8" ht="17.25" customHeight="1" thickBot="1" x14ac:dyDescent="0.35">
      <c r="A215" s="111"/>
      <c r="B215" s="17">
        <v>190506920</v>
      </c>
      <c r="C215" s="16" t="s">
        <v>251</v>
      </c>
      <c r="D215" s="23">
        <v>3</v>
      </c>
      <c r="E215" s="87">
        <f t="shared" si="129"/>
        <v>1162.08</v>
      </c>
      <c r="F215" s="87">
        <f t="shared" si="130"/>
        <v>207.09</v>
      </c>
      <c r="G215" s="87">
        <f t="shared" si="131"/>
        <v>417.93</v>
      </c>
      <c r="H215" s="87">
        <f t="shared" si="132"/>
        <v>1787.1</v>
      </c>
    </row>
    <row r="216" spans="1:8" ht="17.25" customHeight="1" thickBot="1" x14ac:dyDescent="0.35">
      <c r="A216" s="112"/>
      <c r="B216" s="17">
        <v>305613992</v>
      </c>
      <c r="C216" s="16" t="s">
        <v>252</v>
      </c>
      <c r="D216" s="23">
        <v>19</v>
      </c>
      <c r="E216" s="87">
        <f t="shared" si="129"/>
        <v>7359.84</v>
      </c>
      <c r="F216" s="87">
        <f t="shared" si="130"/>
        <v>1311.57</v>
      </c>
      <c r="G216" s="87">
        <f t="shared" si="131"/>
        <v>2646.89</v>
      </c>
      <c r="H216" s="87">
        <f t="shared" si="132"/>
        <v>11318.3</v>
      </c>
    </row>
    <row r="217" spans="1:8" ht="17.25" customHeight="1" thickBot="1" x14ac:dyDescent="0.35">
      <c r="A217" s="113" t="s">
        <v>253</v>
      </c>
      <c r="B217" s="114"/>
      <c r="C217" s="115"/>
      <c r="D217" s="19">
        <v>38</v>
      </c>
      <c r="E217" s="88">
        <f>SUM(E213:E216)</f>
        <v>14719.68</v>
      </c>
      <c r="F217" s="88">
        <f t="shared" ref="F217:H217" si="133">SUM(F213:F216)</f>
        <v>2623.14</v>
      </c>
      <c r="G217" s="88">
        <f t="shared" si="133"/>
        <v>5293.78</v>
      </c>
      <c r="H217" s="88">
        <f t="shared" si="133"/>
        <v>22636.6</v>
      </c>
    </row>
    <row r="218" spans="1:8" ht="17.25" customHeight="1" thickBot="1" x14ac:dyDescent="0.35">
      <c r="A218" s="110" t="s">
        <v>254</v>
      </c>
      <c r="B218" s="17">
        <v>190457359</v>
      </c>
      <c r="C218" s="16" t="s">
        <v>255</v>
      </c>
      <c r="D218" s="23">
        <v>2</v>
      </c>
      <c r="E218" s="87">
        <f t="shared" ref="E218:E220" si="134">+$D$286*D218</f>
        <v>774.72</v>
      </c>
      <c r="F218" s="87">
        <f t="shared" ref="F218:F220" si="135">+$D$287*D218</f>
        <v>138.06</v>
      </c>
      <c r="G218" s="87">
        <f t="shared" ref="G218:G220" si="136">+$D$288*D218</f>
        <v>278.62</v>
      </c>
      <c r="H218" s="87">
        <f t="shared" ref="H218:H220" si="137">SUM(E218:G218)</f>
        <v>1191.4000000000001</v>
      </c>
    </row>
    <row r="219" spans="1:8" ht="17.25" customHeight="1" thickBot="1" x14ac:dyDescent="0.35">
      <c r="A219" s="111"/>
      <c r="B219" s="17">
        <v>190469660</v>
      </c>
      <c r="C219" s="16" t="s">
        <v>256</v>
      </c>
      <c r="D219" s="23">
        <v>1</v>
      </c>
      <c r="E219" s="87">
        <f t="shared" si="134"/>
        <v>387.36</v>
      </c>
      <c r="F219" s="87">
        <f t="shared" si="135"/>
        <v>69.03</v>
      </c>
      <c r="G219" s="87">
        <f t="shared" si="136"/>
        <v>139.31</v>
      </c>
      <c r="H219" s="87">
        <f t="shared" si="137"/>
        <v>595.70000000000005</v>
      </c>
    </row>
    <row r="220" spans="1:8" ht="17.25" customHeight="1" thickBot="1" x14ac:dyDescent="0.35">
      <c r="A220" s="112"/>
      <c r="B220" s="17">
        <v>290469280</v>
      </c>
      <c r="C220" s="16" t="s">
        <v>257</v>
      </c>
      <c r="D220" s="23">
        <v>2</v>
      </c>
      <c r="E220" s="87">
        <f t="shared" si="134"/>
        <v>774.72</v>
      </c>
      <c r="F220" s="87">
        <f t="shared" si="135"/>
        <v>138.06</v>
      </c>
      <c r="G220" s="87">
        <f t="shared" si="136"/>
        <v>278.62</v>
      </c>
      <c r="H220" s="87">
        <f t="shared" si="137"/>
        <v>1191.4000000000001</v>
      </c>
    </row>
    <row r="221" spans="1:8" ht="17.25" customHeight="1" thickBot="1" x14ac:dyDescent="0.35">
      <c r="A221" s="113" t="s">
        <v>258</v>
      </c>
      <c r="B221" s="114"/>
      <c r="C221" s="115"/>
      <c r="D221" s="19">
        <v>5</v>
      </c>
      <c r="E221" s="88">
        <f>SUM(E218:E220)</f>
        <v>1936.8</v>
      </c>
      <c r="F221" s="88">
        <f t="shared" ref="F221:H221" si="138">SUM(F218:F220)</f>
        <v>345.15</v>
      </c>
      <c r="G221" s="88">
        <f t="shared" si="138"/>
        <v>696.55</v>
      </c>
      <c r="H221" s="88">
        <f t="shared" si="138"/>
        <v>2978.5</v>
      </c>
    </row>
    <row r="222" spans="1:8" ht="17.25" customHeight="1" thickBot="1" x14ac:dyDescent="0.35">
      <c r="A222" s="110" t="s">
        <v>259</v>
      </c>
      <c r="B222" s="17">
        <v>190555846</v>
      </c>
      <c r="C222" s="16" t="s">
        <v>260</v>
      </c>
      <c r="D222" s="23">
        <v>1</v>
      </c>
      <c r="E222" s="87">
        <f t="shared" ref="E222:E234" si="139">+$D$286*D222</f>
        <v>387.36</v>
      </c>
      <c r="F222" s="87">
        <f t="shared" ref="F222:F234" si="140">+$D$287*D222</f>
        <v>69.03</v>
      </c>
      <c r="G222" s="87">
        <f t="shared" ref="G222:G234" si="141">+$D$288*D222</f>
        <v>139.31</v>
      </c>
      <c r="H222" s="87">
        <f t="shared" ref="H222:H234" si="142">SUM(E222:G222)</f>
        <v>595.70000000000005</v>
      </c>
    </row>
    <row r="223" spans="1:8" ht="17.25" customHeight="1" thickBot="1" x14ac:dyDescent="0.35">
      <c r="A223" s="111"/>
      <c r="B223" s="17">
        <v>190557473</v>
      </c>
      <c r="C223" s="16" t="s">
        <v>261</v>
      </c>
      <c r="D223" s="23">
        <v>4</v>
      </c>
      <c r="E223" s="87">
        <f t="shared" si="139"/>
        <v>1549.44</v>
      </c>
      <c r="F223" s="87">
        <f t="shared" si="140"/>
        <v>276.12</v>
      </c>
      <c r="G223" s="87">
        <f t="shared" si="141"/>
        <v>557.24</v>
      </c>
      <c r="H223" s="87">
        <f t="shared" si="142"/>
        <v>2382.8000000000002</v>
      </c>
    </row>
    <row r="224" spans="1:8" ht="17.25" customHeight="1" thickBot="1" x14ac:dyDescent="0.35">
      <c r="A224" s="111"/>
      <c r="B224" s="17">
        <v>190581620</v>
      </c>
      <c r="C224" s="16" t="s">
        <v>262</v>
      </c>
      <c r="D224" s="23">
        <v>1</v>
      </c>
      <c r="E224" s="87">
        <f t="shared" si="139"/>
        <v>387.36</v>
      </c>
      <c r="F224" s="87">
        <f t="shared" si="140"/>
        <v>69.03</v>
      </c>
      <c r="G224" s="87">
        <f t="shared" si="141"/>
        <v>139.31</v>
      </c>
      <c r="H224" s="87">
        <f t="shared" si="142"/>
        <v>595.70000000000005</v>
      </c>
    </row>
    <row r="225" spans="1:8" ht="17.25" customHeight="1" thickBot="1" x14ac:dyDescent="0.35">
      <c r="A225" s="111"/>
      <c r="B225" s="17">
        <v>190586368</v>
      </c>
      <c r="C225" s="16" t="s">
        <v>263</v>
      </c>
      <c r="D225" s="23">
        <v>1</v>
      </c>
      <c r="E225" s="87">
        <f t="shared" si="139"/>
        <v>387.36</v>
      </c>
      <c r="F225" s="87">
        <f t="shared" si="140"/>
        <v>69.03</v>
      </c>
      <c r="G225" s="87">
        <f t="shared" si="141"/>
        <v>139.31</v>
      </c>
      <c r="H225" s="87">
        <f t="shared" si="142"/>
        <v>595.70000000000005</v>
      </c>
    </row>
    <row r="226" spans="1:8" ht="17.25" customHeight="1" thickBot="1" x14ac:dyDescent="0.35">
      <c r="A226" s="111"/>
      <c r="B226" s="17">
        <v>190597425</v>
      </c>
      <c r="C226" s="16" t="s">
        <v>264</v>
      </c>
      <c r="D226" s="23">
        <v>1</v>
      </c>
      <c r="E226" s="87">
        <f t="shared" si="139"/>
        <v>387.36</v>
      </c>
      <c r="F226" s="87">
        <f t="shared" si="140"/>
        <v>69.03</v>
      </c>
      <c r="G226" s="87">
        <f t="shared" si="141"/>
        <v>139.31</v>
      </c>
      <c r="H226" s="87">
        <f t="shared" si="142"/>
        <v>595.70000000000005</v>
      </c>
    </row>
    <row r="227" spans="1:8" ht="17.25" customHeight="1" thickBot="1" x14ac:dyDescent="0.35">
      <c r="A227" s="111"/>
      <c r="B227" s="17">
        <v>190597578</v>
      </c>
      <c r="C227" s="16" t="s">
        <v>265</v>
      </c>
      <c r="D227" s="23">
        <v>1</v>
      </c>
      <c r="E227" s="87">
        <f t="shared" si="139"/>
        <v>387.36</v>
      </c>
      <c r="F227" s="87">
        <f t="shared" si="140"/>
        <v>69.03</v>
      </c>
      <c r="G227" s="87">
        <f t="shared" si="141"/>
        <v>139.31</v>
      </c>
      <c r="H227" s="87">
        <f t="shared" si="142"/>
        <v>595.70000000000005</v>
      </c>
    </row>
    <row r="228" spans="1:8" ht="17.25" customHeight="1" thickBot="1" x14ac:dyDescent="0.35">
      <c r="A228" s="111"/>
      <c r="B228" s="17">
        <v>190597610</v>
      </c>
      <c r="C228" s="16" t="s">
        <v>266</v>
      </c>
      <c r="D228" s="23">
        <v>1</v>
      </c>
      <c r="E228" s="87">
        <f t="shared" si="139"/>
        <v>387.36</v>
      </c>
      <c r="F228" s="87">
        <f t="shared" si="140"/>
        <v>69.03</v>
      </c>
      <c r="G228" s="87">
        <f t="shared" si="141"/>
        <v>139.31</v>
      </c>
      <c r="H228" s="87">
        <f t="shared" si="142"/>
        <v>595.70000000000005</v>
      </c>
    </row>
    <row r="229" spans="1:8" ht="17.25" customHeight="1" thickBot="1" x14ac:dyDescent="0.35">
      <c r="A229" s="111"/>
      <c r="B229" s="17">
        <v>190597763</v>
      </c>
      <c r="C229" s="16" t="s">
        <v>267</v>
      </c>
      <c r="D229" s="23">
        <v>4</v>
      </c>
      <c r="E229" s="87">
        <f t="shared" si="139"/>
        <v>1549.44</v>
      </c>
      <c r="F229" s="87">
        <f t="shared" si="140"/>
        <v>276.12</v>
      </c>
      <c r="G229" s="87">
        <f t="shared" si="141"/>
        <v>557.24</v>
      </c>
      <c r="H229" s="87">
        <f t="shared" si="142"/>
        <v>2382.8000000000002</v>
      </c>
    </row>
    <row r="230" spans="1:8" ht="17.25" customHeight="1" thickBot="1" x14ac:dyDescent="0.35">
      <c r="A230" s="111"/>
      <c r="B230" s="17">
        <v>190598299</v>
      </c>
      <c r="C230" s="16" t="s">
        <v>268</v>
      </c>
      <c r="D230" s="23">
        <v>3</v>
      </c>
      <c r="E230" s="87">
        <f t="shared" si="139"/>
        <v>1162.08</v>
      </c>
      <c r="F230" s="87">
        <f t="shared" si="140"/>
        <v>207.09</v>
      </c>
      <c r="G230" s="87">
        <f t="shared" si="141"/>
        <v>417.93</v>
      </c>
      <c r="H230" s="87">
        <f t="shared" si="142"/>
        <v>1787.1</v>
      </c>
    </row>
    <row r="231" spans="1:8" ht="17.25" customHeight="1" thickBot="1" x14ac:dyDescent="0.35">
      <c r="A231" s="111"/>
      <c r="B231" s="17">
        <v>191553054</v>
      </c>
      <c r="C231" s="16" t="s">
        <v>269</v>
      </c>
      <c r="D231" s="23">
        <v>15</v>
      </c>
      <c r="E231" s="87">
        <f t="shared" si="139"/>
        <v>5810.4000000000005</v>
      </c>
      <c r="F231" s="87">
        <f t="shared" si="140"/>
        <v>1035.45</v>
      </c>
      <c r="G231" s="87">
        <f t="shared" si="141"/>
        <v>2089.65</v>
      </c>
      <c r="H231" s="87">
        <f t="shared" si="142"/>
        <v>8935.5</v>
      </c>
    </row>
    <row r="232" spans="1:8" ht="17.25" customHeight="1" thickBot="1" x14ac:dyDescent="0.35">
      <c r="A232" s="111"/>
      <c r="B232" s="17">
        <v>191873143</v>
      </c>
      <c r="C232" s="16" t="s">
        <v>270</v>
      </c>
      <c r="D232" s="23">
        <v>5</v>
      </c>
      <c r="E232" s="87">
        <f t="shared" si="139"/>
        <v>1936.8000000000002</v>
      </c>
      <c r="F232" s="87">
        <f t="shared" si="140"/>
        <v>345.15</v>
      </c>
      <c r="G232" s="87">
        <f t="shared" si="141"/>
        <v>696.55</v>
      </c>
      <c r="H232" s="87">
        <f t="shared" si="142"/>
        <v>2978.5</v>
      </c>
    </row>
    <row r="233" spans="1:8" ht="17.25" customHeight="1" thickBot="1" x14ac:dyDescent="0.35">
      <c r="A233" s="111"/>
      <c r="B233" s="17">
        <v>290554930</v>
      </c>
      <c r="C233" s="16" t="s">
        <v>271</v>
      </c>
      <c r="D233" s="23">
        <v>4</v>
      </c>
      <c r="E233" s="87">
        <f t="shared" si="139"/>
        <v>1549.44</v>
      </c>
      <c r="F233" s="87">
        <f t="shared" si="140"/>
        <v>276.12</v>
      </c>
      <c r="G233" s="87">
        <f t="shared" si="141"/>
        <v>557.24</v>
      </c>
      <c r="H233" s="87">
        <f t="shared" si="142"/>
        <v>2382.8000000000002</v>
      </c>
    </row>
    <row r="234" spans="1:8" ht="17.25" customHeight="1" thickBot="1" x14ac:dyDescent="0.35">
      <c r="A234" s="112"/>
      <c r="B234" s="17">
        <v>290558380</v>
      </c>
      <c r="C234" s="16" t="s">
        <v>272</v>
      </c>
      <c r="D234" s="23">
        <v>7</v>
      </c>
      <c r="E234" s="87">
        <f t="shared" si="139"/>
        <v>2711.52</v>
      </c>
      <c r="F234" s="87">
        <f t="shared" si="140"/>
        <v>483.21000000000004</v>
      </c>
      <c r="G234" s="87">
        <f t="shared" si="141"/>
        <v>975.17000000000007</v>
      </c>
      <c r="H234" s="87">
        <f t="shared" si="142"/>
        <v>4169.8999999999996</v>
      </c>
    </row>
    <row r="235" spans="1:8" ht="17.25" customHeight="1" thickBot="1" x14ac:dyDescent="0.35">
      <c r="A235" s="113" t="s">
        <v>273</v>
      </c>
      <c r="B235" s="114"/>
      <c r="C235" s="115"/>
      <c r="D235" s="19">
        <v>48</v>
      </c>
      <c r="E235" s="88">
        <f>SUM(E222:E234)</f>
        <v>18593.28</v>
      </c>
      <c r="F235" s="88">
        <f t="shared" ref="F235:H235" si="143">SUM(F222:F234)</f>
        <v>3313.44</v>
      </c>
      <c r="G235" s="88">
        <f t="shared" si="143"/>
        <v>6686.88</v>
      </c>
      <c r="H235" s="88">
        <f t="shared" si="143"/>
        <v>28593.599999999999</v>
      </c>
    </row>
    <row r="236" spans="1:8" ht="17.25" customHeight="1" thickBot="1" x14ac:dyDescent="0.35">
      <c r="A236" s="110" t="s">
        <v>274</v>
      </c>
      <c r="B236" s="17">
        <v>190647294</v>
      </c>
      <c r="C236" s="16" t="s">
        <v>275</v>
      </c>
      <c r="D236" s="23">
        <v>1</v>
      </c>
      <c r="E236" s="87">
        <f t="shared" ref="E236:E237" si="144">+$D$286*D236</f>
        <v>387.36</v>
      </c>
      <c r="F236" s="87">
        <f t="shared" ref="F236:F237" si="145">+$D$287*D236</f>
        <v>69.03</v>
      </c>
      <c r="G236" s="87">
        <f t="shared" ref="G236:G237" si="146">+$D$288*D236</f>
        <v>139.31</v>
      </c>
      <c r="H236" s="87">
        <f t="shared" ref="H236:H237" si="147">SUM(E236:G236)</f>
        <v>595.70000000000005</v>
      </c>
    </row>
    <row r="237" spans="1:8" ht="17.25" customHeight="1" thickBot="1" x14ac:dyDescent="0.35">
      <c r="A237" s="112"/>
      <c r="B237" s="17">
        <v>190647522</v>
      </c>
      <c r="C237" s="16" t="s">
        <v>276</v>
      </c>
      <c r="D237" s="23">
        <v>1</v>
      </c>
      <c r="E237" s="87">
        <f t="shared" si="144"/>
        <v>387.36</v>
      </c>
      <c r="F237" s="87">
        <f t="shared" si="145"/>
        <v>69.03</v>
      </c>
      <c r="G237" s="87">
        <f t="shared" si="146"/>
        <v>139.31</v>
      </c>
      <c r="H237" s="87">
        <f t="shared" si="147"/>
        <v>595.70000000000005</v>
      </c>
    </row>
    <row r="238" spans="1:8" ht="17.25" customHeight="1" thickBot="1" x14ac:dyDescent="0.35">
      <c r="A238" s="113" t="s">
        <v>277</v>
      </c>
      <c r="B238" s="114"/>
      <c r="C238" s="115"/>
      <c r="D238" s="19">
        <v>2</v>
      </c>
      <c r="E238" s="88">
        <f>SUM(E236:E237)</f>
        <v>774.72</v>
      </c>
      <c r="F238" s="88">
        <f t="shared" ref="F238:H238" si="148">SUM(F236:F237)</f>
        <v>138.06</v>
      </c>
      <c r="G238" s="88">
        <f t="shared" si="148"/>
        <v>278.62</v>
      </c>
      <c r="H238" s="88">
        <f t="shared" si="148"/>
        <v>1191.4000000000001</v>
      </c>
    </row>
    <row r="239" spans="1:8" ht="17.25" customHeight="1" thickBot="1" x14ac:dyDescent="0.35">
      <c r="A239" s="110" t="s">
        <v>279</v>
      </c>
      <c r="B239" s="17">
        <v>190089747</v>
      </c>
      <c r="C239" s="16" t="s">
        <v>280</v>
      </c>
      <c r="D239" s="23">
        <v>22</v>
      </c>
      <c r="E239" s="87">
        <f t="shared" ref="E239:E243" si="149">+$D$286*D239</f>
        <v>8521.92</v>
      </c>
      <c r="F239" s="87">
        <f t="shared" ref="F239:F243" si="150">+$D$287*D239</f>
        <v>1518.66</v>
      </c>
      <c r="G239" s="87">
        <f t="shared" ref="G239:G243" si="151">+$D$288*D239</f>
        <v>3064.82</v>
      </c>
      <c r="H239" s="87">
        <f t="shared" ref="H239:H243" si="152">SUM(E239:G239)</f>
        <v>13105.4</v>
      </c>
    </row>
    <row r="240" spans="1:8" ht="17.25" customHeight="1" thickBot="1" x14ac:dyDescent="0.35">
      <c r="A240" s="111"/>
      <c r="B240" s="17">
        <v>190090525</v>
      </c>
      <c r="C240" s="16" t="s">
        <v>281</v>
      </c>
      <c r="D240" s="23">
        <v>9</v>
      </c>
      <c r="E240" s="87">
        <f t="shared" si="149"/>
        <v>3486.2400000000002</v>
      </c>
      <c r="F240" s="87">
        <f t="shared" si="150"/>
        <v>621.27</v>
      </c>
      <c r="G240" s="87">
        <f t="shared" si="151"/>
        <v>1253.79</v>
      </c>
      <c r="H240" s="87">
        <f t="shared" si="152"/>
        <v>5361.3</v>
      </c>
    </row>
    <row r="241" spans="1:8" ht="17.25" customHeight="1" thickBot="1" x14ac:dyDescent="0.35">
      <c r="A241" s="111"/>
      <c r="B241" s="17">
        <v>190108037</v>
      </c>
      <c r="C241" s="16" t="s">
        <v>282</v>
      </c>
      <c r="D241" s="23">
        <v>1</v>
      </c>
      <c r="E241" s="87">
        <f t="shared" si="149"/>
        <v>387.36</v>
      </c>
      <c r="F241" s="87">
        <f t="shared" si="150"/>
        <v>69.03</v>
      </c>
      <c r="G241" s="87">
        <f t="shared" si="151"/>
        <v>139.31</v>
      </c>
      <c r="H241" s="87">
        <f t="shared" si="152"/>
        <v>595.70000000000005</v>
      </c>
    </row>
    <row r="242" spans="1:8" ht="17.25" customHeight="1" thickBot="1" x14ac:dyDescent="0.35">
      <c r="A242" s="111"/>
      <c r="B242" s="17">
        <v>190109096</v>
      </c>
      <c r="C242" s="16" t="s">
        <v>283</v>
      </c>
      <c r="D242" s="23">
        <v>5</v>
      </c>
      <c r="E242" s="87">
        <f t="shared" si="149"/>
        <v>1936.8000000000002</v>
      </c>
      <c r="F242" s="87">
        <f t="shared" si="150"/>
        <v>345.15</v>
      </c>
      <c r="G242" s="87">
        <f t="shared" si="151"/>
        <v>696.55</v>
      </c>
      <c r="H242" s="87">
        <f t="shared" si="152"/>
        <v>2978.5</v>
      </c>
    </row>
    <row r="243" spans="1:8" ht="17.25" customHeight="1" thickBot="1" x14ac:dyDescent="0.35">
      <c r="A243" s="112"/>
      <c r="B243" s="17">
        <v>306981303</v>
      </c>
      <c r="C243" s="16" t="s">
        <v>284</v>
      </c>
      <c r="D243" s="23">
        <v>4</v>
      </c>
      <c r="E243" s="87">
        <f t="shared" si="149"/>
        <v>1549.44</v>
      </c>
      <c r="F243" s="87">
        <f t="shared" si="150"/>
        <v>276.12</v>
      </c>
      <c r="G243" s="87">
        <f t="shared" si="151"/>
        <v>557.24</v>
      </c>
      <c r="H243" s="87">
        <f t="shared" si="152"/>
        <v>2382.8000000000002</v>
      </c>
    </row>
    <row r="244" spans="1:8" ht="17.25" customHeight="1" thickBot="1" x14ac:dyDescent="0.35">
      <c r="A244" s="113" t="s">
        <v>285</v>
      </c>
      <c r="B244" s="114"/>
      <c r="C244" s="115"/>
      <c r="D244" s="19">
        <v>41</v>
      </c>
      <c r="E244" s="88">
        <f>SUM(E239:E243)</f>
        <v>15881.76</v>
      </c>
      <c r="F244" s="88">
        <f t="shared" ref="F244:H244" si="153">SUM(F239:F243)</f>
        <v>2830.2300000000005</v>
      </c>
      <c r="G244" s="88">
        <f t="shared" si="153"/>
        <v>5711.7100000000009</v>
      </c>
      <c r="H244" s="88">
        <f t="shared" si="153"/>
        <v>24423.7</v>
      </c>
    </row>
    <row r="245" spans="1:8" ht="17.25" customHeight="1" thickBot="1" x14ac:dyDescent="0.35">
      <c r="A245" s="110" t="s">
        <v>286</v>
      </c>
      <c r="B245" s="17">
        <v>190480023</v>
      </c>
      <c r="C245" s="16" t="s">
        <v>287</v>
      </c>
      <c r="D245" s="23">
        <v>2</v>
      </c>
      <c r="E245" s="87">
        <f t="shared" ref="E245:E251" si="154">+$D$286*D245</f>
        <v>774.72</v>
      </c>
      <c r="F245" s="87">
        <f t="shared" ref="F245:F251" si="155">+$D$287*D245</f>
        <v>138.06</v>
      </c>
      <c r="G245" s="87">
        <f t="shared" ref="G245:G251" si="156">+$D$288*D245</f>
        <v>278.62</v>
      </c>
      <c r="H245" s="87">
        <f t="shared" ref="H245:H251" si="157">SUM(E245:G245)</f>
        <v>1191.4000000000001</v>
      </c>
    </row>
    <row r="246" spans="1:8" ht="17.25" customHeight="1" thickBot="1" x14ac:dyDescent="0.35">
      <c r="A246" s="111"/>
      <c r="B246" s="17">
        <v>190480361</v>
      </c>
      <c r="C246" s="16" t="s">
        <v>288</v>
      </c>
      <c r="D246" s="23">
        <v>10</v>
      </c>
      <c r="E246" s="87">
        <f t="shared" si="154"/>
        <v>3873.6000000000004</v>
      </c>
      <c r="F246" s="87">
        <f t="shared" si="155"/>
        <v>690.3</v>
      </c>
      <c r="G246" s="87">
        <f t="shared" si="156"/>
        <v>1393.1</v>
      </c>
      <c r="H246" s="87">
        <f t="shared" si="157"/>
        <v>5957</v>
      </c>
    </row>
    <row r="247" spans="1:8" ht="17.25" customHeight="1" thickBot="1" x14ac:dyDescent="0.35">
      <c r="A247" s="111"/>
      <c r="B247" s="17">
        <v>190486396</v>
      </c>
      <c r="C247" s="16" t="s">
        <v>289</v>
      </c>
      <c r="D247" s="23">
        <v>1</v>
      </c>
      <c r="E247" s="87">
        <f t="shared" si="154"/>
        <v>387.36</v>
      </c>
      <c r="F247" s="87">
        <f t="shared" si="155"/>
        <v>69.03</v>
      </c>
      <c r="G247" s="87">
        <f t="shared" si="156"/>
        <v>139.31</v>
      </c>
      <c r="H247" s="87">
        <f t="shared" si="157"/>
        <v>595.70000000000005</v>
      </c>
    </row>
    <row r="248" spans="1:8" ht="17.25" customHeight="1" thickBot="1" x14ac:dyDescent="0.35">
      <c r="A248" s="111"/>
      <c r="B248" s="17">
        <v>190486624</v>
      </c>
      <c r="C248" s="16" t="s">
        <v>290</v>
      </c>
      <c r="D248" s="23">
        <v>3</v>
      </c>
      <c r="E248" s="87">
        <f t="shared" si="154"/>
        <v>1162.08</v>
      </c>
      <c r="F248" s="87">
        <f t="shared" si="155"/>
        <v>207.09</v>
      </c>
      <c r="G248" s="87">
        <f t="shared" si="156"/>
        <v>417.93</v>
      </c>
      <c r="H248" s="87">
        <f t="shared" si="157"/>
        <v>1787.1</v>
      </c>
    </row>
    <row r="249" spans="1:8" ht="17.25" customHeight="1" thickBot="1" x14ac:dyDescent="0.35">
      <c r="A249" s="111"/>
      <c r="B249" s="17">
        <v>190487530</v>
      </c>
      <c r="C249" s="16" t="s">
        <v>424</v>
      </c>
      <c r="D249" s="23">
        <v>2</v>
      </c>
      <c r="E249" s="87">
        <f t="shared" si="154"/>
        <v>774.72</v>
      </c>
      <c r="F249" s="87">
        <f t="shared" si="155"/>
        <v>138.06</v>
      </c>
      <c r="G249" s="87">
        <f t="shared" si="156"/>
        <v>278.62</v>
      </c>
      <c r="H249" s="87">
        <f t="shared" si="157"/>
        <v>1191.4000000000001</v>
      </c>
    </row>
    <row r="250" spans="1:8" ht="17.25" customHeight="1" thickBot="1" x14ac:dyDescent="0.35">
      <c r="A250" s="111"/>
      <c r="B250" s="17">
        <v>290485480</v>
      </c>
      <c r="C250" s="16" t="s">
        <v>291</v>
      </c>
      <c r="D250" s="23">
        <v>2</v>
      </c>
      <c r="E250" s="87">
        <f t="shared" si="154"/>
        <v>774.72</v>
      </c>
      <c r="F250" s="87">
        <f t="shared" si="155"/>
        <v>138.06</v>
      </c>
      <c r="G250" s="87">
        <f t="shared" si="156"/>
        <v>278.62</v>
      </c>
      <c r="H250" s="87">
        <f t="shared" si="157"/>
        <v>1191.4000000000001</v>
      </c>
    </row>
    <row r="251" spans="1:8" ht="17.25" customHeight="1" thickBot="1" x14ac:dyDescent="0.35">
      <c r="A251" s="112"/>
      <c r="B251" s="17">
        <v>290487150</v>
      </c>
      <c r="C251" s="16" t="s">
        <v>292</v>
      </c>
      <c r="D251" s="23">
        <v>5</v>
      </c>
      <c r="E251" s="87">
        <f t="shared" si="154"/>
        <v>1936.8000000000002</v>
      </c>
      <c r="F251" s="87">
        <f t="shared" si="155"/>
        <v>345.15</v>
      </c>
      <c r="G251" s="87">
        <f t="shared" si="156"/>
        <v>696.55</v>
      </c>
      <c r="H251" s="87">
        <f t="shared" si="157"/>
        <v>2978.5</v>
      </c>
    </row>
    <row r="252" spans="1:8" ht="17.25" customHeight="1" thickBot="1" x14ac:dyDescent="0.35">
      <c r="A252" s="113" t="s">
        <v>293</v>
      </c>
      <c r="B252" s="114"/>
      <c r="C252" s="115"/>
      <c r="D252" s="19">
        <v>25</v>
      </c>
      <c r="E252" s="88">
        <f>SUM(E245:E251)</f>
        <v>9684</v>
      </c>
      <c r="F252" s="88">
        <f t="shared" ref="F252:H252" si="158">SUM(F245:F251)</f>
        <v>1725.7499999999995</v>
      </c>
      <c r="G252" s="88">
        <f t="shared" si="158"/>
        <v>3482.7499999999991</v>
      </c>
      <c r="H252" s="88">
        <f t="shared" si="158"/>
        <v>14892.499999999998</v>
      </c>
    </row>
    <row r="253" spans="1:8" ht="17.25" customHeight="1" thickBot="1" x14ac:dyDescent="0.35">
      <c r="A253" s="110" t="s">
        <v>294</v>
      </c>
      <c r="B253" s="17">
        <v>190008065</v>
      </c>
      <c r="C253" s="16" t="s">
        <v>295</v>
      </c>
      <c r="D253" s="23">
        <v>2</v>
      </c>
      <c r="E253" s="87">
        <f t="shared" ref="E253:E278" si="159">+$D$286*D253</f>
        <v>774.72</v>
      </c>
      <c r="F253" s="87">
        <f t="shared" ref="F253:F278" si="160">+$D$287*D253</f>
        <v>138.06</v>
      </c>
      <c r="G253" s="87">
        <f t="shared" ref="G253:G278" si="161">+$D$288*D253</f>
        <v>278.62</v>
      </c>
      <c r="H253" s="87">
        <f t="shared" ref="H253:H278" si="162">SUM(E253:G253)</f>
        <v>1191.4000000000001</v>
      </c>
    </row>
    <row r="254" spans="1:8" ht="17.25" customHeight="1" thickBot="1" x14ac:dyDescent="0.35">
      <c r="A254" s="111"/>
      <c r="B254" s="17">
        <v>190014723</v>
      </c>
      <c r="C254" s="16" t="s">
        <v>432</v>
      </c>
      <c r="D254" s="23">
        <v>1</v>
      </c>
      <c r="E254" s="87">
        <f t="shared" si="159"/>
        <v>387.36</v>
      </c>
      <c r="F254" s="87">
        <f t="shared" si="160"/>
        <v>69.03</v>
      </c>
      <c r="G254" s="87">
        <f t="shared" si="161"/>
        <v>139.31</v>
      </c>
      <c r="H254" s="87">
        <f t="shared" si="162"/>
        <v>595.70000000000005</v>
      </c>
    </row>
    <row r="255" spans="1:8" ht="17.25" customHeight="1" thickBot="1" x14ac:dyDescent="0.35">
      <c r="A255" s="111"/>
      <c r="B255" s="17">
        <v>190015782</v>
      </c>
      <c r="C255" s="16" t="s">
        <v>297</v>
      </c>
      <c r="D255" s="23">
        <v>1</v>
      </c>
      <c r="E255" s="87">
        <f t="shared" si="159"/>
        <v>387.36</v>
      </c>
      <c r="F255" s="87">
        <f t="shared" si="160"/>
        <v>69.03</v>
      </c>
      <c r="G255" s="87">
        <f t="shared" si="161"/>
        <v>139.31</v>
      </c>
      <c r="H255" s="87">
        <f t="shared" si="162"/>
        <v>595.70000000000005</v>
      </c>
    </row>
    <row r="256" spans="1:8" ht="17.25" customHeight="1" thickBot="1" x14ac:dyDescent="0.35">
      <c r="A256" s="111"/>
      <c r="B256" s="17">
        <v>190017452</v>
      </c>
      <c r="C256" s="16" t="s">
        <v>298</v>
      </c>
      <c r="D256" s="23">
        <v>1</v>
      </c>
      <c r="E256" s="87">
        <f t="shared" si="159"/>
        <v>387.36</v>
      </c>
      <c r="F256" s="87">
        <f t="shared" si="160"/>
        <v>69.03</v>
      </c>
      <c r="G256" s="87">
        <f t="shared" si="161"/>
        <v>139.31</v>
      </c>
      <c r="H256" s="87">
        <f t="shared" si="162"/>
        <v>595.70000000000005</v>
      </c>
    </row>
    <row r="257" spans="1:8" ht="17.25" customHeight="1" thickBot="1" x14ac:dyDescent="0.35">
      <c r="A257" s="111"/>
      <c r="B257" s="17">
        <v>190017648</v>
      </c>
      <c r="C257" s="16" t="s">
        <v>433</v>
      </c>
      <c r="D257" s="23">
        <v>1</v>
      </c>
      <c r="E257" s="87">
        <f t="shared" si="159"/>
        <v>387.36</v>
      </c>
      <c r="F257" s="87">
        <f t="shared" si="160"/>
        <v>69.03</v>
      </c>
      <c r="G257" s="87">
        <f t="shared" si="161"/>
        <v>139.31</v>
      </c>
      <c r="H257" s="87">
        <f t="shared" si="162"/>
        <v>595.70000000000005</v>
      </c>
    </row>
    <row r="258" spans="1:8" ht="17.25" customHeight="1" thickBot="1" x14ac:dyDescent="0.35">
      <c r="A258" s="111"/>
      <c r="B258" s="17">
        <v>190019122</v>
      </c>
      <c r="C258" s="16" t="s">
        <v>299</v>
      </c>
      <c r="D258" s="23">
        <v>1</v>
      </c>
      <c r="E258" s="87">
        <f t="shared" si="159"/>
        <v>387.36</v>
      </c>
      <c r="F258" s="87">
        <f t="shared" si="160"/>
        <v>69.03</v>
      </c>
      <c r="G258" s="87">
        <f t="shared" si="161"/>
        <v>139.31</v>
      </c>
      <c r="H258" s="87">
        <f t="shared" si="162"/>
        <v>595.70000000000005</v>
      </c>
    </row>
    <row r="259" spans="1:8" ht="17.25" customHeight="1" thickBot="1" x14ac:dyDescent="0.35">
      <c r="A259" s="111"/>
      <c r="B259" s="17">
        <v>190021155</v>
      </c>
      <c r="C259" s="16" t="s">
        <v>300</v>
      </c>
      <c r="D259" s="23">
        <v>1</v>
      </c>
      <c r="E259" s="87">
        <f t="shared" si="159"/>
        <v>387.36</v>
      </c>
      <c r="F259" s="87">
        <f t="shared" si="160"/>
        <v>69.03</v>
      </c>
      <c r="G259" s="87">
        <f t="shared" si="161"/>
        <v>139.31</v>
      </c>
      <c r="H259" s="87">
        <f t="shared" si="162"/>
        <v>595.70000000000005</v>
      </c>
    </row>
    <row r="260" spans="1:8" ht="17.25" customHeight="1" thickBot="1" x14ac:dyDescent="0.35">
      <c r="A260" s="111"/>
      <c r="B260" s="17">
        <v>190021721</v>
      </c>
      <c r="C260" s="16" t="s">
        <v>301</v>
      </c>
      <c r="D260" s="23">
        <v>1</v>
      </c>
      <c r="E260" s="87">
        <f t="shared" si="159"/>
        <v>387.36</v>
      </c>
      <c r="F260" s="87">
        <f t="shared" si="160"/>
        <v>69.03</v>
      </c>
      <c r="G260" s="87">
        <f t="shared" si="161"/>
        <v>139.31</v>
      </c>
      <c r="H260" s="87">
        <f t="shared" si="162"/>
        <v>595.70000000000005</v>
      </c>
    </row>
    <row r="261" spans="1:8" ht="17.25" customHeight="1" thickBot="1" x14ac:dyDescent="0.35">
      <c r="A261" s="111"/>
      <c r="B261" s="17">
        <v>190022257</v>
      </c>
      <c r="C261" s="16" t="s">
        <v>302</v>
      </c>
      <c r="D261" s="23">
        <v>1</v>
      </c>
      <c r="E261" s="87">
        <f t="shared" si="159"/>
        <v>387.36</v>
      </c>
      <c r="F261" s="87">
        <f t="shared" si="160"/>
        <v>69.03</v>
      </c>
      <c r="G261" s="87">
        <f t="shared" si="161"/>
        <v>139.31</v>
      </c>
      <c r="H261" s="87">
        <f t="shared" si="162"/>
        <v>595.70000000000005</v>
      </c>
    </row>
    <row r="262" spans="1:8" ht="17.25" customHeight="1" thickBot="1" x14ac:dyDescent="0.35">
      <c r="A262" s="111"/>
      <c r="B262" s="17">
        <v>190022442</v>
      </c>
      <c r="C262" s="16" t="s">
        <v>434</v>
      </c>
      <c r="D262" s="23">
        <v>1</v>
      </c>
      <c r="E262" s="87">
        <f t="shared" si="159"/>
        <v>387.36</v>
      </c>
      <c r="F262" s="87">
        <f t="shared" si="160"/>
        <v>69.03</v>
      </c>
      <c r="G262" s="87">
        <f t="shared" si="161"/>
        <v>139.31</v>
      </c>
      <c r="H262" s="87">
        <f t="shared" si="162"/>
        <v>595.70000000000005</v>
      </c>
    </row>
    <row r="263" spans="1:8" ht="17.25" customHeight="1" thickBot="1" x14ac:dyDescent="0.35">
      <c r="A263" s="111"/>
      <c r="B263" s="17">
        <v>190023163</v>
      </c>
      <c r="C263" s="16" t="s">
        <v>427</v>
      </c>
      <c r="D263" s="23">
        <v>1</v>
      </c>
      <c r="E263" s="87">
        <f t="shared" si="159"/>
        <v>387.36</v>
      </c>
      <c r="F263" s="87">
        <f t="shared" si="160"/>
        <v>69.03</v>
      </c>
      <c r="G263" s="87">
        <f t="shared" si="161"/>
        <v>139.31</v>
      </c>
      <c r="H263" s="87">
        <f t="shared" si="162"/>
        <v>595.70000000000005</v>
      </c>
    </row>
    <row r="264" spans="1:8" ht="17.25" customHeight="1" thickBot="1" x14ac:dyDescent="0.35">
      <c r="A264" s="111"/>
      <c r="B264" s="17">
        <v>190023544</v>
      </c>
      <c r="C264" s="16" t="s">
        <v>303</v>
      </c>
      <c r="D264" s="23">
        <v>1</v>
      </c>
      <c r="E264" s="87">
        <f t="shared" si="159"/>
        <v>387.36</v>
      </c>
      <c r="F264" s="87">
        <f t="shared" si="160"/>
        <v>69.03</v>
      </c>
      <c r="G264" s="87">
        <f t="shared" si="161"/>
        <v>139.31</v>
      </c>
      <c r="H264" s="87">
        <f t="shared" si="162"/>
        <v>595.70000000000005</v>
      </c>
    </row>
    <row r="265" spans="1:8" ht="17.25" customHeight="1" thickBot="1" x14ac:dyDescent="0.35">
      <c r="A265" s="111"/>
      <c r="B265" s="17">
        <v>190025552</v>
      </c>
      <c r="C265" s="16" t="s">
        <v>304</v>
      </c>
      <c r="D265" s="23">
        <v>1</v>
      </c>
      <c r="E265" s="87">
        <f t="shared" si="159"/>
        <v>387.36</v>
      </c>
      <c r="F265" s="87">
        <f t="shared" si="160"/>
        <v>69.03</v>
      </c>
      <c r="G265" s="87">
        <f t="shared" si="161"/>
        <v>139.31</v>
      </c>
      <c r="H265" s="87">
        <f t="shared" si="162"/>
        <v>595.70000000000005</v>
      </c>
    </row>
    <row r="266" spans="1:8" ht="17.25" customHeight="1" thickBot="1" x14ac:dyDescent="0.35">
      <c r="A266" s="111"/>
      <c r="B266" s="17">
        <v>190027037</v>
      </c>
      <c r="C266" s="16" t="s">
        <v>305</v>
      </c>
      <c r="D266" s="23">
        <v>1</v>
      </c>
      <c r="E266" s="87">
        <f t="shared" si="159"/>
        <v>387.36</v>
      </c>
      <c r="F266" s="87">
        <f t="shared" si="160"/>
        <v>69.03</v>
      </c>
      <c r="G266" s="87">
        <f t="shared" si="161"/>
        <v>139.31</v>
      </c>
      <c r="H266" s="87">
        <f t="shared" si="162"/>
        <v>595.70000000000005</v>
      </c>
    </row>
    <row r="267" spans="1:8" ht="17.25" customHeight="1" thickBot="1" x14ac:dyDescent="0.35">
      <c r="A267" s="111"/>
      <c r="B267" s="17">
        <v>190027560</v>
      </c>
      <c r="C267" s="16" t="s">
        <v>428</v>
      </c>
      <c r="D267" s="23">
        <v>1</v>
      </c>
      <c r="E267" s="87">
        <f t="shared" si="159"/>
        <v>387.36</v>
      </c>
      <c r="F267" s="87">
        <f t="shared" si="160"/>
        <v>69.03</v>
      </c>
      <c r="G267" s="87">
        <f t="shared" si="161"/>
        <v>139.31</v>
      </c>
      <c r="H267" s="87">
        <f t="shared" si="162"/>
        <v>595.70000000000005</v>
      </c>
    </row>
    <row r="268" spans="1:8" ht="17.25" customHeight="1" thickBot="1" x14ac:dyDescent="0.35">
      <c r="A268" s="111"/>
      <c r="B268" s="17">
        <v>190027941</v>
      </c>
      <c r="C268" s="16" t="s">
        <v>306</v>
      </c>
      <c r="D268" s="23">
        <v>1</v>
      </c>
      <c r="E268" s="87">
        <f t="shared" si="159"/>
        <v>387.36</v>
      </c>
      <c r="F268" s="87">
        <f t="shared" si="160"/>
        <v>69.03</v>
      </c>
      <c r="G268" s="87">
        <f t="shared" si="161"/>
        <v>139.31</v>
      </c>
      <c r="H268" s="87">
        <f t="shared" si="162"/>
        <v>595.70000000000005</v>
      </c>
    </row>
    <row r="269" spans="1:8" ht="17.25" customHeight="1" thickBot="1" x14ac:dyDescent="0.35">
      <c r="A269" s="111"/>
      <c r="B269" s="17">
        <v>190029198</v>
      </c>
      <c r="C269" s="16" t="s">
        <v>307</v>
      </c>
      <c r="D269" s="23">
        <v>3</v>
      </c>
      <c r="E269" s="87">
        <f t="shared" si="159"/>
        <v>1162.08</v>
      </c>
      <c r="F269" s="87">
        <f t="shared" si="160"/>
        <v>207.09</v>
      </c>
      <c r="G269" s="87">
        <f t="shared" si="161"/>
        <v>417.93</v>
      </c>
      <c r="H269" s="87">
        <f t="shared" si="162"/>
        <v>1787.1</v>
      </c>
    </row>
    <row r="270" spans="1:8" ht="17.25" customHeight="1" thickBot="1" x14ac:dyDescent="0.35">
      <c r="A270" s="111"/>
      <c r="B270" s="17">
        <v>190030880</v>
      </c>
      <c r="C270" s="16" t="s">
        <v>308</v>
      </c>
      <c r="D270" s="23">
        <v>4</v>
      </c>
      <c r="E270" s="87">
        <f t="shared" si="159"/>
        <v>1549.44</v>
      </c>
      <c r="F270" s="87">
        <f t="shared" si="160"/>
        <v>276.12</v>
      </c>
      <c r="G270" s="87">
        <f t="shared" si="161"/>
        <v>557.24</v>
      </c>
      <c r="H270" s="87">
        <f t="shared" si="162"/>
        <v>2382.8000000000002</v>
      </c>
    </row>
    <row r="271" spans="1:8" ht="17.25" customHeight="1" thickBot="1" x14ac:dyDescent="0.35">
      <c r="A271" s="111"/>
      <c r="B271" s="17">
        <v>190031982</v>
      </c>
      <c r="C271" s="16" t="s">
        <v>435</v>
      </c>
      <c r="D271" s="23">
        <v>1</v>
      </c>
      <c r="E271" s="87">
        <f t="shared" si="159"/>
        <v>387.36</v>
      </c>
      <c r="F271" s="87">
        <f t="shared" si="160"/>
        <v>69.03</v>
      </c>
      <c r="G271" s="87">
        <f t="shared" si="161"/>
        <v>139.31</v>
      </c>
      <c r="H271" s="87">
        <f t="shared" si="162"/>
        <v>595.70000000000005</v>
      </c>
    </row>
    <row r="272" spans="1:8" ht="17.25" customHeight="1" thickBot="1" x14ac:dyDescent="0.35">
      <c r="A272" s="111"/>
      <c r="B272" s="17">
        <v>190032899</v>
      </c>
      <c r="C272" s="16" t="s">
        <v>310</v>
      </c>
      <c r="D272" s="23">
        <v>3</v>
      </c>
      <c r="E272" s="87">
        <f t="shared" si="159"/>
        <v>1162.08</v>
      </c>
      <c r="F272" s="87">
        <f t="shared" si="160"/>
        <v>207.09</v>
      </c>
      <c r="G272" s="87">
        <f t="shared" si="161"/>
        <v>417.93</v>
      </c>
      <c r="H272" s="87">
        <f t="shared" si="162"/>
        <v>1787.1</v>
      </c>
    </row>
    <row r="273" spans="1:8" ht="17.25" customHeight="1" thickBot="1" x14ac:dyDescent="0.35">
      <c r="A273" s="111"/>
      <c r="B273" s="17">
        <v>190033467</v>
      </c>
      <c r="C273" s="16" t="s">
        <v>311</v>
      </c>
      <c r="D273" s="23">
        <v>2</v>
      </c>
      <c r="E273" s="87">
        <f t="shared" si="159"/>
        <v>774.72</v>
      </c>
      <c r="F273" s="87">
        <f t="shared" si="160"/>
        <v>138.06</v>
      </c>
      <c r="G273" s="87">
        <f t="shared" si="161"/>
        <v>278.62</v>
      </c>
      <c r="H273" s="87">
        <f t="shared" si="162"/>
        <v>1191.4000000000001</v>
      </c>
    </row>
    <row r="274" spans="1:8" ht="17.25" customHeight="1" thickBot="1" x14ac:dyDescent="0.35">
      <c r="A274" s="111"/>
      <c r="B274" s="17">
        <v>190033848</v>
      </c>
      <c r="C274" s="16" t="s">
        <v>312</v>
      </c>
      <c r="D274" s="23">
        <v>3</v>
      </c>
      <c r="E274" s="87">
        <f t="shared" si="159"/>
        <v>1162.08</v>
      </c>
      <c r="F274" s="87">
        <f t="shared" si="160"/>
        <v>207.09</v>
      </c>
      <c r="G274" s="87">
        <f t="shared" si="161"/>
        <v>417.93</v>
      </c>
      <c r="H274" s="87">
        <f t="shared" si="162"/>
        <v>1787.1</v>
      </c>
    </row>
    <row r="275" spans="1:8" ht="17.25" customHeight="1" thickBot="1" x14ac:dyDescent="0.35">
      <c r="A275" s="111"/>
      <c r="B275" s="17">
        <v>190033990</v>
      </c>
      <c r="C275" s="16" t="s">
        <v>313</v>
      </c>
      <c r="D275" s="23">
        <v>1</v>
      </c>
      <c r="E275" s="87">
        <f t="shared" si="159"/>
        <v>387.36</v>
      </c>
      <c r="F275" s="87">
        <f t="shared" si="160"/>
        <v>69.03</v>
      </c>
      <c r="G275" s="87">
        <f t="shared" si="161"/>
        <v>139.31</v>
      </c>
      <c r="H275" s="87">
        <f t="shared" si="162"/>
        <v>595.70000000000005</v>
      </c>
    </row>
    <row r="276" spans="1:8" ht="17.25" customHeight="1" thickBot="1" x14ac:dyDescent="0.35">
      <c r="A276" s="111"/>
      <c r="B276" s="17">
        <v>190648777</v>
      </c>
      <c r="C276" s="16" t="s">
        <v>314</v>
      </c>
      <c r="D276" s="23">
        <v>1</v>
      </c>
      <c r="E276" s="87">
        <f t="shared" si="159"/>
        <v>387.36</v>
      </c>
      <c r="F276" s="87">
        <f t="shared" si="160"/>
        <v>69.03</v>
      </c>
      <c r="G276" s="87">
        <f t="shared" si="161"/>
        <v>139.31</v>
      </c>
      <c r="H276" s="87">
        <f t="shared" si="162"/>
        <v>595.70000000000005</v>
      </c>
    </row>
    <row r="277" spans="1:8" ht="17.25" customHeight="1" thickBot="1" x14ac:dyDescent="0.35">
      <c r="A277" s="111"/>
      <c r="B277" s="17">
        <v>290020620</v>
      </c>
      <c r="C277" s="16" t="s">
        <v>315</v>
      </c>
      <c r="D277" s="23">
        <v>1</v>
      </c>
      <c r="E277" s="87">
        <f t="shared" si="159"/>
        <v>387.36</v>
      </c>
      <c r="F277" s="87">
        <f t="shared" si="160"/>
        <v>69.03</v>
      </c>
      <c r="G277" s="87">
        <f t="shared" si="161"/>
        <v>139.31</v>
      </c>
      <c r="H277" s="87">
        <f t="shared" si="162"/>
        <v>595.70000000000005</v>
      </c>
    </row>
    <row r="278" spans="1:8" ht="17.25" customHeight="1" thickBot="1" x14ac:dyDescent="0.35">
      <c r="A278" s="112"/>
      <c r="B278" s="17">
        <v>290031830</v>
      </c>
      <c r="C278" s="16" t="s">
        <v>436</v>
      </c>
      <c r="D278" s="23">
        <v>1</v>
      </c>
      <c r="E278" s="87">
        <f t="shared" si="159"/>
        <v>387.36</v>
      </c>
      <c r="F278" s="87">
        <f t="shared" si="160"/>
        <v>69.03</v>
      </c>
      <c r="G278" s="87">
        <f t="shared" si="161"/>
        <v>139.31</v>
      </c>
      <c r="H278" s="87">
        <f t="shared" si="162"/>
        <v>595.70000000000005</v>
      </c>
    </row>
    <row r="279" spans="1:8" ht="17.25" customHeight="1" thickBot="1" x14ac:dyDescent="0.35">
      <c r="A279" s="113" t="s">
        <v>316</v>
      </c>
      <c r="B279" s="114"/>
      <c r="C279" s="115"/>
      <c r="D279" s="19">
        <v>37</v>
      </c>
      <c r="E279" s="88">
        <f>SUM(E253:E278)</f>
        <v>14332.320000000002</v>
      </c>
      <c r="F279" s="88">
        <f t="shared" ref="F279:H279" si="163">SUM(F253:F278)</f>
        <v>2554.1100000000006</v>
      </c>
      <c r="G279" s="88">
        <f t="shared" si="163"/>
        <v>5154.4700000000012</v>
      </c>
      <c r="H279" s="88">
        <f t="shared" si="163"/>
        <v>22040.900000000005</v>
      </c>
    </row>
    <row r="280" spans="1:8" ht="17.25" customHeight="1" thickBot="1" x14ac:dyDescent="0.35">
      <c r="A280" s="110" t="s">
        <v>317</v>
      </c>
      <c r="B280" s="17">
        <v>190177179</v>
      </c>
      <c r="C280" s="16" t="s">
        <v>318</v>
      </c>
      <c r="D280" s="23">
        <v>17</v>
      </c>
      <c r="E280" s="87">
        <f t="shared" ref="E280:E281" si="164">+$D$286*D280</f>
        <v>6585.12</v>
      </c>
      <c r="F280" s="87">
        <f t="shared" ref="F280:F281" si="165">+$D$287*D280</f>
        <v>1173.51</v>
      </c>
      <c r="G280" s="87">
        <f t="shared" ref="G280:G281" si="166">+$D$288*D280</f>
        <v>2368.27</v>
      </c>
      <c r="H280" s="87">
        <f t="shared" ref="H280:H281" si="167">SUM(E280:G280)</f>
        <v>10126.9</v>
      </c>
    </row>
    <row r="281" spans="1:8" ht="17.25" customHeight="1" thickBot="1" x14ac:dyDescent="0.35">
      <c r="A281" s="112"/>
      <c r="B281" s="17">
        <v>190204669</v>
      </c>
      <c r="C281" s="16" t="s">
        <v>319</v>
      </c>
      <c r="D281" s="23">
        <v>6</v>
      </c>
      <c r="E281" s="87">
        <f t="shared" si="164"/>
        <v>2324.16</v>
      </c>
      <c r="F281" s="87">
        <f t="shared" si="165"/>
        <v>414.18</v>
      </c>
      <c r="G281" s="87">
        <f t="shared" si="166"/>
        <v>835.86</v>
      </c>
      <c r="H281" s="87">
        <f t="shared" si="167"/>
        <v>3574.2</v>
      </c>
    </row>
    <row r="282" spans="1:8" ht="17.25" customHeight="1" thickBot="1" x14ac:dyDescent="0.35">
      <c r="A282" s="113" t="s">
        <v>320</v>
      </c>
      <c r="B282" s="114"/>
      <c r="C282" s="115"/>
      <c r="D282" s="19">
        <v>23</v>
      </c>
      <c r="E282" s="88">
        <f>SUM(E280:E281)</f>
        <v>8909.2799999999988</v>
      </c>
      <c r="F282" s="88">
        <f t="shared" ref="F282:H282" si="168">SUM(F280:F281)</f>
        <v>1587.69</v>
      </c>
      <c r="G282" s="88">
        <f t="shared" si="168"/>
        <v>3204.13</v>
      </c>
      <c r="H282" s="88">
        <f t="shared" si="168"/>
        <v>13701.099999999999</v>
      </c>
    </row>
    <row r="283" spans="1:8" ht="17.25" customHeight="1" thickBot="1" x14ac:dyDescent="0.35">
      <c r="A283" s="118" t="s">
        <v>321</v>
      </c>
      <c r="B283" s="119"/>
      <c r="C283" s="120"/>
      <c r="D283" s="19">
        <v>705</v>
      </c>
      <c r="E283" s="88">
        <f>+E282+E279+E252+E244+E238+E235+E221+E217+E212+E198+E193+E181+E177+E173+E168+E162+E160+E151+E142+E136+E133+E125+E118+E107+E105+E102+E99+E97+E95+E90+E88+E73+E65+E60+E57+E41+E39+E35+E26+E24+E22+E19+E16+E12+E6</f>
        <v>273088.79999999993</v>
      </c>
      <c r="F283" s="88">
        <f t="shared" ref="F283:H283" si="169">+F282+F279+F252+F244+F238+F235+F221+F217+F212+F198+F193+F181+F177+F173+F168+F162+F160+F151+F142+F136+F133+F125+F118+F107+F105+F102+F99+F97+F95+F90+F88+F73+F65+F60+F57+F41+F39+F35+F26+F24+F22+F19+F16+F12+F6</f>
        <v>48666.149999999994</v>
      </c>
      <c r="G283" s="88">
        <f t="shared" si="169"/>
        <v>98213.549999999988</v>
      </c>
      <c r="H283" s="88">
        <f t="shared" si="169"/>
        <v>419968.50000000012</v>
      </c>
    </row>
    <row r="284" spans="1:8" x14ac:dyDescent="0.3">
      <c r="H284" s="68"/>
    </row>
    <row r="285" spans="1:8" x14ac:dyDescent="0.3">
      <c r="A285" s="117" t="s">
        <v>330</v>
      </c>
      <c r="B285" s="117"/>
      <c r="C285" s="7" t="s">
        <v>0</v>
      </c>
      <c r="D285" s="8" t="s">
        <v>331</v>
      </c>
      <c r="H285" s="76"/>
    </row>
    <row r="286" spans="1:8" x14ac:dyDescent="0.3">
      <c r="A286" s="2" t="s">
        <v>1</v>
      </c>
      <c r="B286" s="2"/>
      <c r="C286" s="22">
        <f>ROUND(1.529*1798*(5/36)*12*1.0145,1)</f>
        <v>4648.3</v>
      </c>
      <c r="D286" s="81">
        <f>+ROUND(C286/12,2)</f>
        <v>387.36</v>
      </c>
      <c r="H286" s="72"/>
    </row>
    <row r="287" spans="1:8" x14ac:dyDescent="0.3">
      <c r="A287" s="2" t="s">
        <v>2</v>
      </c>
      <c r="B287" s="2"/>
      <c r="C287" s="3">
        <f>3.3*251</f>
        <v>828.3</v>
      </c>
      <c r="D287" s="81">
        <f>+ROUND(C287/12,2)</f>
        <v>69.03</v>
      </c>
      <c r="H287" s="72"/>
    </row>
    <row r="288" spans="1:8" x14ac:dyDescent="0.3">
      <c r="A288" s="2" t="s">
        <v>3</v>
      </c>
      <c r="B288" s="2"/>
      <c r="C288" s="3">
        <f>+ROUND(((1.5*1153)/18)*1.0145*12+2*251,1)</f>
        <v>1671.7</v>
      </c>
      <c r="D288" s="81">
        <f>+ROUND(C288/12,2)</f>
        <v>139.31</v>
      </c>
      <c r="H288" s="72"/>
    </row>
    <row r="289" spans="1:8" x14ac:dyDescent="0.3">
      <c r="A289" s="4" t="s">
        <v>4</v>
      </c>
      <c r="B289" s="2"/>
      <c r="C289" s="1">
        <f>SUM(C286:C288)</f>
        <v>7148.3</v>
      </c>
      <c r="D289" s="82">
        <f>SUM(D286:D288)</f>
        <v>595.70000000000005</v>
      </c>
      <c r="H289" s="72"/>
    </row>
    <row r="290" spans="1:8" x14ac:dyDescent="0.3">
      <c r="D290" s="78"/>
      <c r="H290" s="72"/>
    </row>
    <row r="291" spans="1:8" x14ac:dyDescent="0.3">
      <c r="A291" s="5" t="s">
        <v>5</v>
      </c>
      <c r="C291" s="9"/>
      <c r="D291" s="83"/>
      <c r="H291" s="72"/>
    </row>
    <row r="292" spans="1:8" x14ac:dyDescent="0.3">
      <c r="A292" s="6" t="s">
        <v>8</v>
      </c>
      <c r="B292" s="13"/>
      <c r="C292" s="11"/>
      <c r="D292" s="83"/>
      <c r="H292" s="72"/>
    </row>
    <row r="293" spans="1:8" x14ac:dyDescent="0.3">
      <c r="A293" s="6" t="s">
        <v>6</v>
      </c>
      <c r="D293" s="78"/>
      <c r="H293" s="72"/>
    </row>
    <row r="294" spans="1:8" x14ac:dyDescent="0.3">
      <c r="A294" s="6" t="s">
        <v>7</v>
      </c>
      <c r="C294" s="12"/>
      <c r="D294" s="86"/>
      <c r="H294" s="72"/>
    </row>
  </sheetData>
  <autoFilter ref="A3:H289" xr:uid="{C185C9E5-AD53-4B70-9750-AB846A482F01}"/>
  <mergeCells count="86">
    <mergeCell ref="A91:A94"/>
    <mergeCell ref="A16:C16"/>
    <mergeCell ref="A17:A18"/>
    <mergeCell ref="A19:C19"/>
    <mergeCell ref="A20:A21"/>
    <mergeCell ref="A61:A64"/>
    <mergeCell ref="A65:C65"/>
    <mergeCell ref="A66:A72"/>
    <mergeCell ref="A58:A59"/>
    <mergeCell ref="A60:C60"/>
    <mergeCell ref="A73:C73"/>
    <mergeCell ref="A74:A87"/>
    <mergeCell ref="A88:C88"/>
    <mergeCell ref="A90:C90"/>
    <mergeCell ref="A174:A176"/>
    <mergeCell ref="A162:C162"/>
    <mergeCell ref="A126:A132"/>
    <mergeCell ref="A133:C133"/>
    <mergeCell ref="A134:A135"/>
    <mergeCell ref="A136:C136"/>
    <mergeCell ref="A212:C212"/>
    <mergeCell ref="A213:A216"/>
    <mergeCell ref="A217:C217"/>
    <mergeCell ref="A218:A220"/>
    <mergeCell ref="A198:C198"/>
    <mergeCell ref="A199:A211"/>
    <mergeCell ref="A2:B2"/>
    <mergeCell ref="C2:D2"/>
    <mergeCell ref="A4:A5"/>
    <mergeCell ref="A6:C6"/>
    <mergeCell ref="A7:A11"/>
    <mergeCell ref="A12:C12"/>
    <mergeCell ref="A13:A15"/>
    <mergeCell ref="A36:A38"/>
    <mergeCell ref="A42:A56"/>
    <mergeCell ref="A57:C57"/>
    <mergeCell ref="A39:C39"/>
    <mergeCell ref="A41:C41"/>
    <mergeCell ref="A22:C22"/>
    <mergeCell ref="A24:C24"/>
    <mergeCell ref="A26:C26"/>
    <mergeCell ref="A27:A34"/>
    <mergeCell ref="A35:C35"/>
    <mergeCell ref="A125:C125"/>
    <mergeCell ref="A95:C95"/>
    <mergeCell ref="A97:C97"/>
    <mergeCell ref="A99:C99"/>
    <mergeCell ref="A100:A101"/>
    <mergeCell ref="A102:C102"/>
    <mergeCell ref="A103:A104"/>
    <mergeCell ref="A105:C105"/>
    <mergeCell ref="A107:C107"/>
    <mergeCell ref="A108:A117"/>
    <mergeCell ref="A118:C118"/>
    <mergeCell ref="A119:A124"/>
    <mergeCell ref="A194:A197"/>
    <mergeCell ref="A137:A141"/>
    <mergeCell ref="A142:C142"/>
    <mergeCell ref="A143:A150"/>
    <mergeCell ref="A151:C151"/>
    <mergeCell ref="A152:A159"/>
    <mergeCell ref="A160:C160"/>
    <mergeCell ref="A163:A167"/>
    <mergeCell ref="A177:C177"/>
    <mergeCell ref="A178:A180"/>
    <mergeCell ref="A181:C181"/>
    <mergeCell ref="A182:A192"/>
    <mergeCell ref="A193:C193"/>
    <mergeCell ref="A168:C168"/>
    <mergeCell ref="A169:A172"/>
    <mergeCell ref="A173:C173"/>
    <mergeCell ref="A285:B285"/>
    <mergeCell ref="A221:C221"/>
    <mergeCell ref="A222:A234"/>
    <mergeCell ref="A235:C235"/>
    <mergeCell ref="A236:A237"/>
    <mergeCell ref="A238:C238"/>
    <mergeCell ref="A239:A243"/>
    <mergeCell ref="A282:C282"/>
    <mergeCell ref="A245:A251"/>
    <mergeCell ref="A252:C252"/>
    <mergeCell ref="A253:A278"/>
    <mergeCell ref="A279:C279"/>
    <mergeCell ref="A280:A281"/>
    <mergeCell ref="A283:C283"/>
    <mergeCell ref="A244:C24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C327C-9E71-4CBC-9827-9E491DDC9D1F}">
  <dimension ref="A1:H294"/>
  <sheetViews>
    <sheetView zoomScale="70" zoomScaleNormal="70" workbookViewId="0">
      <pane xSplit="4" ySplit="4" topLeftCell="E277" activePane="bottomRight" state="frozen"/>
      <selection pane="topRight" activeCell="E1" sqref="E1"/>
      <selection pane="bottomLeft" activeCell="A5" sqref="A5"/>
      <selection pane="bottomRight" activeCell="H285" sqref="H285:H287"/>
    </sheetView>
  </sheetViews>
  <sheetFormatPr defaultRowHeight="14.4" x14ac:dyDescent="0.3"/>
  <cols>
    <col min="1" max="1" width="18.109375" customWidth="1"/>
    <col min="2" max="2" width="18" customWidth="1"/>
    <col min="3" max="3" width="57.33203125" customWidth="1"/>
    <col min="4" max="4" width="13.6640625" customWidth="1"/>
    <col min="5" max="5" width="13.6640625" style="61" customWidth="1"/>
    <col min="6" max="7" width="11" style="61" customWidth="1"/>
    <col min="8" max="8" width="12.109375" style="61" customWidth="1"/>
  </cols>
  <sheetData>
    <row r="1" spans="1:8" ht="19.5" customHeight="1" x14ac:dyDescent="0.3">
      <c r="A1" s="14" t="s">
        <v>12</v>
      </c>
    </row>
    <row r="2" spans="1:8" ht="12.75" customHeight="1" x14ac:dyDescent="0.3">
      <c r="A2" s="128"/>
      <c r="B2" s="128"/>
      <c r="C2" s="128"/>
      <c r="D2" s="128"/>
    </row>
    <row r="3" spans="1:8" ht="12.75" customHeight="1" thickBot="1" x14ac:dyDescent="0.35">
      <c r="A3" s="128"/>
      <c r="B3" s="128"/>
      <c r="C3" s="128"/>
      <c r="D3" s="128"/>
    </row>
    <row r="4" spans="1:8" s="15" customFormat="1" ht="61.2" customHeight="1" thickBot="1" x14ac:dyDescent="0.35">
      <c r="A4" s="38" t="s">
        <v>13</v>
      </c>
      <c r="B4" s="38" t="s">
        <v>411</v>
      </c>
      <c r="C4" s="38" t="s">
        <v>15</v>
      </c>
      <c r="D4" s="38" t="s">
        <v>441</v>
      </c>
      <c r="E4" s="89" t="s">
        <v>324</v>
      </c>
      <c r="F4" s="48" t="s">
        <v>325</v>
      </c>
      <c r="G4" s="48" t="s">
        <v>326</v>
      </c>
      <c r="H4" s="20" t="s">
        <v>425</v>
      </c>
    </row>
    <row r="5" spans="1:8" ht="17.25" customHeight="1" thickBot="1" x14ac:dyDescent="0.35">
      <c r="A5" s="110" t="s">
        <v>16</v>
      </c>
      <c r="B5" s="17">
        <v>190449063</v>
      </c>
      <c r="C5" s="16" t="s">
        <v>17</v>
      </c>
      <c r="D5" s="23">
        <v>1</v>
      </c>
      <c r="E5" s="67">
        <f>+$D$286*D5</f>
        <v>387.36</v>
      </c>
      <c r="F5" s="67">
        <f>+$D$287*D5</f>
        <v>69.03</v>
      </c>
      <c r="G5" s="67">
        <f>+$D$288*D5</f>
        <v>139.31</v>
      </c>
      <c r="H5" s="67">
        <f>SUM(E5:G5)</f>
        <v>595.70000000000005</v>
      </c>
    </row>
    <row r="6" spans="1:8" ht="17.25" customHeight="1" thickBot="1" x14ac:dyDescent="0.35">
      <c r="A6" s="112"/>
      <c r="B6" s="17">
        <v>305616419</v>
      </c>
      <c r="C6" s="16" t="s">
        <v>18</v>
      </c>
      <c r="D6" s="18">
        <v>2</v>
      </c>
      <c r="E6" s="67">
        <f>+$D$286*D6</f>
        <v>774.72</v>
      </c>
      <c r="F6" s="67">
        <f>+$D$287*D6</f>
        <v>138.06</v>
      </c>
      <c r="G6" s="67">
        <f>+$D$288*D6</f>
        <v>278.62</v>
      </c>
      <c r="H6" s="67">
        <f>SUM(E6:G6)</f>
        <v>1191.4000000000001</v>
      </c>
    </row>
    <row r="7" spans="1:8" ht="17.25" customHeight="1" thickBot="1" x14ac:dyDescent="0.35">
      <c r="A7" s="113" t="s">
        <v>19</v>
      </c>
      <c r="B7" s="114"/>
      <c r="C7" s="115"/>
      <c r="D7" s="25">
        <v>3</v>
      </c>
      <c r="E7" s="71">
        <f>SUM(E5:E6)</f>
        <v>1162.08</v>
      </c>
      <c r="F7" s="71">
        <f t="shared" ref="F7:H7" si="0">SUM(F5:F6)</f>
        <v>207.09</v>
      </c>
      <c r="G7" s="71">
        <f t="shared" si="0"/>
        <v>417.93</v>
      </c>
      <c r="H7" s="71">
        <f t="shared" si="0"/>
        <v>1787.1000000000001</v>
      </c>
    </row>
    <row r="8" spans="1:8" ht="17.25" customHeight="1" thickBot="1" x14ac:dyDescent="0.35">
      <c r="A8" s="110" t="s">
        <v>20</v>
      </c>
      <c r="B8" s="17">
        <v>190023925</v>
      </c>
      <c r="C8" s="16" t="s">
        <v>21</v>
      </c>
      <c r="D8" s="18">
        <v>1</v>
      </c>
      <c r="E8" s="67">
        <f>+$D$286*D8</f>
        <v>387.36</v>
      </c>
      <c r="F8" s="67">
        <f>+$D$287*D8</f>
        <v>69.03</v>
      </c>
      <c r="G8" s="67">
        <f>+$D$288*D8</f>
        <v>139.31</v>
      </c>
      <c r="H8" s="67">
        <f t="shared" ref="H8:H12" si="1">SUM(E8:G8)</f>
        <v>595.70000000000005</v>
      </c>
    </row>
    <row r="9" spans="1:8" ht="17.25" customHeight="1" thickBot="1" x14ac:dyDescent="0.35">
      <c r="A9" s="111"/>
      <c r="B9" s="17">
        <v>190024265</v>
      </c>
      <c r="C9" s="16" t="s">
        <v>22</v>
      </c>
      <c r="D9" s="18">
        <v>1</v>
      </c>
      <c r="E9" s="67">
        <f>+$D$286*D9</f>
        <v>387.36</v>
      </c>
      <c r="F9" s="67">
        <f>+$D$287*D9</f>
        <v>69.03</v>
      </c>
      <c r="G9" s="67">
        <f>+$D$288*D9</f>
        <v>139.31</v>
      </c>
      <c r="H9" s="67">
        <f t="shared" si="1"/>
        <v>595.70000000000005</v>
      </c>
    </row>
    <row r="10" spans="1:8" ht="17.25" customHeight="1" thickBot="1" x14ac:dyDescent="0.35">
      <c r="A10" s="111"/>
      <c r="B10" s="17">
        <v>190048540</v>
      </c>
      <c r="C10" s="16" t="s">
        <v>23</v>
      </c>
      <c r="D10" s="18">
        <v>2</v>
      </c>
      <c r="E10" s="67">
        <f>+$D$286*D10</f>
        <v>774.72</v>
      </c>
      <c r="F10" s="67">
        <f>+$D$287*D10</f>
        <v>138.06</v>
      </c>
      <c r="G10" s="67">
        <f>+$D$288*D10</f>
        <v>278.62</v>
      </c>
      <c r="H10" s="67">
        <f t="shared" si="1"/>
        <v>1191.4000000000001</v>
      </c>
    </row>
    <row r="11" spans="1:8" ht="17.25" customHeight="1" thickBot="1" x14ac:dyDescent="0.35">
      <c r="A11" s="111"/>
      <c r="B11" s="17">
        <v>190049119</v>
      </c>
      <c r="C11" s="16" t="s">
        <v>420</v>
      </c>
      <c r="D11" s="18">
        <v>1</v>
      </c>
      <c r="E11" s="67">
        <f>+$D$286*D11</f>
        <v>387.36</v>
      </c>
      <c r="F11" s="67">
        <f>+$D$287*D11</f>
        <v>69.03</v>
      </c>
      <c r="G11" s="67">
        <f>+$D$288*D11</f>
        <v>139.31</v>
      </c>
      <c r="H11" s="67">
        <f t="shared" si="1"/>
        <v>595.70000000000005</v>
      </c>
    </row>
    <row r="12" spans="1:8" ht="17.25" customHeight="1" thickBot="1" x14ac:dyDescent="0.35">
      <c r="A12" s="112"/>
      <c r="B12" s="17">
        <v>290024070</v>
      </c>
      <c r="C12" s="16" t="s">
        <v>24</v>
      </c>
      <c r="D12" s="18">
        <v>3</v>
      </c>
      <c r="E12" s="67">
        <f>+$D$286*D12</f>
        <v>1162.08</v>
      </c>
      <c r="F12" s="67">
        <f>+$D$287*D12</f>
        <v>207.09</v>
      </c>
      <c r="G12" s="67">
        <f>+$D$288*D12</f>
        <v>417.93</v>
      </c>
      <c r="H12" s="67">
        <f t="shared" si="1"/>
        <v>1787.1</v>
      </c>
    </row>
    <row r="13" spans="1:8" ht="17.25" customHeight="1" thickBot="1" x14ac:dyDescent="0.35">
      <c r="A13" s="113" t="s">
        <v>25</v>
      </c>
      <c r="B13" s="114"/>
      <c r="C13" s="115"/>
      <c r="D13" s="25">
        <v>8</v>
      </c>
      <c r="E13" s="71">
        <f>SUM(E8:E12)</f>
        <v>3098.88</v>
      </c>
      <c r="F13" s="71">
        <f t="shared" ref="F13:H13" si="2">SUM(F8:F12)</f>
        <v>552.24</v>
      </c>
      <c r="G13" s="71">
        <f t="shared" si="2"/>
        <v>1114.48</v>
      </c>
      <c r="H13" s="71">
        <f t="shared" si="2"/>
        <v>4765.6000000000004</v>
      </c>
    </row>
    <row r="14" spans="1:8" ht="17.25" customHeight="1" thickBot="1" x14ac:dyDescent="0.35">
      <c r="A14" s="110" t="s">
        <v>26</v>
      </c>
      <c r="B14" s="17">
        <v>190546078</v>
      </c>
      <c r="C14" s="16" t="s">
        <v>27</v>
      </c>
      <c r="D14" s="18">
        <v>1</v>
      </c>
      <c r="E14" s="92">
        <f>+$D$286*D14</f>
        <v>387.36</v>
      </c>
      <c r="F14" s="92">
        <f>+$D$287*D14</f>
        <v>69.03</v>
      </c>
      <c r="G14" s="92">
        <f>+$D$288*D14</f>
        <v>139.31</v>
      </c>
      <c r="H14" s="92">
        <f t="shared" ref="H14:H16" si="3">SUM(E14:G14)</f>
        <v>595.70000000000005</v>
      </c>
    </row>
    <row r="15" spans="1:8" ht="17.25" customHeight="1" thickBot="1" x14ac:dyDescent="0.35">
      <c r="A15" s="111"/>
      <c r="B15" s="17">
        <v>290534290</v>
      </c>
      <c r="C15" s="16" t="s">
        <v>28</v>
      </c>
      <c r="D15" s="18">
        <v>2</v>
      </c>
      <c r="E15" s="67">
        <f>+$D$286*D15</f>
        <v>774.72</v>
      </c>
      <c r="F15" s="67">
        <f>+$D$287*D15</f>
        <v>138.06</v>
      </c>
      <c r="G15" s="67">
        <f>+$D$288*D15</f>
        <v>278.62</v>
      </c>
      <c r="H15" s="67">
        <f t="shared" si="3"/>
        <v>1191.4000000000001</v>
      </c>
    </row>
    <row r="16" spans="1:8" ht="17.25" customHeight="1" thickBot="1" x14ac:dyDescent="0.35">
      <c r="A16" s="112"/>
      <c r="B16" s="17">
        <v>290547170</v>
      </c>
      <c r="C16" s="16" t="s">
        <v>29</v>
      </c>
      <c r="D16" s="18">
        <v>1</v>
      </c>
      <c r="E16" s="67">
        <f>+$D$286*D16</f>
        <v>387.36</v>
      </c>
      <c r="F16" s="67">
        <f>+$D$287*D16</f>
        <v>69.03</v>
      </c>
      <c r="G16" s="67">
        <f>+$D$288*D16</f>
        <v>139.31</v>
      </c>
      <c r="H16" s="67">
        <f t="shared" si="3"/>
        <v>595.70000000000005</v>
      </c>
    </row>
    <row r="17" spans="1:8" ht="17.25" customHeight="1" thickBot="1" x14ac:dyDescent="0.35">
      <c r="A17" s="113" t="s">
        <v>30</v>
      </c>
      <c r="B17" s="114"/>
      <c r="C17" s="115"/>
      <c r="D17" s="25">
        <v>4</v>
      </c>
      <c r="E17" s="71">
        <f>SUM(E14:E16)</f>
        <v>1549.44</v>
      </c>
      <c r="F17" s="71">
        <f t="shared" ref="F17:H17" si="4">SUM(F14:F16)</f>
        <v>276.12</v>
      </c>
      <c r="G17" s="71">
        <f t="shared" si="4"/>
        <v>557.24</v>
      </c>
      <c r="H17" s="71">
        <f t="shared" si="4"/>
        <v>2382.8000000000002</v>
      </c>
    </row>
    <row r="18" spans="1:8" ht="17.25" customHeight="1" thickBot="1" x14ac:dyDescent="0.35">
      <c r="A18" s="110" t="s">
        <v>31</v>
      </c>
      <c r="B18" s="17">
        <v>190647718</v>
      </c>
      <c r="C18" s="16" t="s">
        <v>32</v>
      </c>
      <c r="D18" s="18">
        <v>1</v>
      </c>
      <c r="E18" s="92">
        <f>+$D$286*D18</f>
        <v>387.36</v>
      </c>
      <c r="F18" s="92">
        <f>+$D$287*D18</f>
        <v>69.03</v>
      </c>
      <c r="G18" s="92">
        <f>+$D$288*D18</f>
        <v>139.31</v>
      </c>
      <c r="H18" s="92">
        <f t="shared" ref="H18:H19" si="5">SUM(E18:G18)</f>
        <v>595.70000000000005</v>
      </c>
    </row>
    <row r="19" spans="1:8" ht="17.25" customHeight="1" thickBot="1" x14ac:dyDescent="0.35">
      <c r="A19" s="112"/>
      <c r="B19" s="17">
        <v>190649911</v>
      </c>
      <c r="C19" s="16" t="s">
        <v>33</v>
      </c>
      <c r="D19" s="18">
        <v>2</v>
      </c>
      <c r="E19" s="67">
        <f>+$D$286*D19</f>
        <v>774.72</v>
      </c>
      <c r="F19" s="67">
        <f>+$D$287*D19</f>
        <v>138.06</v>
      </c>
      <c r="G19" s="67">
        <f>+$D$288*D19</f>
        <v>278.62</v>
      </c>
      <c r="H19" s="67">
        <f t="shared" si="5"/>
        <v>1191.4000000000001</v>
      </c>
    </row>
    <row r="20" spans="1:8" ht="17.25" customHeight="1" thickBot="1" x14ac:dyDescent="0.35">
      <c r="A20" s="113" t="s">
        <v>34</v>
      </c>
      <c r="B20" s="114"/>
      <c r="C20" s="115"/>
      <c r="D20" s="25">
        <v>3</v>
      </c>
      <c r="E20" s="71">
        <f>SUM(E18:E19)</f>
        <v>1162.08</v>
      </c>
      <c r="F20" s="71">
        <f t="shared" ref="F20:H20" si="6">SUM(F18:F19)</f>
        <v>207.09</v>
      </c>
      <c r="G20" s="71">
        <f t="shared" si="6"/>
        <v>417.93</v>
      </c>
      <c r="H20" s="71">
        <f t="shared" si="6"/>
        <v>1787.1000000000001</v>
      </c>
    </row>
    <row r="21" spans="1:8" ht="17.25" customHeight="1" thickBot="1" x14ac:dyDescent="0.35">
      <c r="A21" s="110" t="s">
        <v>35</v>
      </c>
      <c r="B21" s="17">
        <v>191847216</v>
      </c>
      <c r="C21" s="16" t="s">
        <v>36</v>
      </c>
      <c r="D21" s="18">
        <v>2</v>
      </c>
      <c r="E21" s="92">
        <f>+$D$286*D21</f>
        <v>774.72</v>
      </c>
      <c r="F21" s="92">
        <f>+$D$287*D21</f>
        <v>138.06</v>
      </c>
      <c r="G21" s="92">
        <f>+$D$288*D21</f>
        <v>278.62</v>
      </c>
      <c r="H21" s="92">
        <f t="shared" ref="H21:H22" si="7">SUM(E21:G21)</f>
        <v>1191.4000000000001</v>
      </c>
    </row>
    <row r="22" spans="1:8" ht="17.25" customHeight="1" thickBot="1" x14ac:dyDescent="0.35">
      <c r="A22" s="112"/>
      <c r="B22" s="17">
        <v>195472087</v>
      </c>
      <c r="C22" s="16" t="s">
        <v>37</v>
      </c>
      <c r="D22" s="18">
        <v>2</v>
      </c>
      <c r="E22" s="67">
        <f>+$D$286*D22</f>
        <v>774.72</v>
      </c>
      <c r="F22" s="67">
        <f>+$D$287*D22</f>
        <v>138.06</v>
      </c>
      <c r="G22" s="67">
        <f>+$D$288*D22</f>
        <v>278.62</v>
      </c>
      <c r="H22" s="67">
        <f t="shared" si="7"/>
        <v>1191.4000000000001</v>
      </c>
    </row>
    <row r="23" spans="1:8" ht="17.25" customHeight="1" thickBot="1" x14ac:dyDescent="0.35">
      <c r="A23" s="113" t="s">
        <v>38</v>
      </c>
      <c r="B23" s="114"/>
      <c r="C23" s="115"/>
      <c r="D23" s="25">
        <v>4</v>
      </c>
      <c r="E23" s="71">
        <f>SUM(E21:E22)</f>
        <v>1549.44</v>
      </c>
      <c r="F23" s="71">
        <f t="shared" ref="F23:H23" si="8">SUM(F21:F22)</f>
        <v>276.12</v>
      </c>
      <c r="G23" s="71">
        <f t="shared" si="8"/>
        <v>557.24</v>
      </c>
      <c r="H23" s="71">
        <f t="shared" si="8"/>
        <v>2382.8000000000002</v>
      </c>
    </row>
    <row r="24" spans="1:8" ht="17.25" customHeight="1" thickBot="1" x14ac:dyDescent="0.35">
      <c r="A24" s="16" t="s">
        <v>39</v>
      </c>
      <c r="B24" s="17">
        <v>190302241</v>
      </c>
      <c r="C24" s="16" t="s">
        <v>40</v>
      </c>
      <c r="D24" s="18">
        <v>1</v>
      </c>
      <c r="E24" s="92">
        <f>+$D$286*D24</f>
        <v>387.36</v>
      </c>
      <c r="F24" s="92">
        <f>+$D$287*D24</f>
        <v>69.03</v>
      </c>
      <c r="G24" s="92">
        <f>+$D$288*D24</f>
        <v>139.31</v>
      </c>
      <c r="H24" s="92">
        <f>SUM(E24:G24)</f>
        <v>595.70000000000005</v>
      </c>
    </row>
    <row r="25" spans="1:8" ht="17.25" customHeight="1" thickBot="1" x14ac:dyDescent="0.35">
      <c r="A25" s="113" t="s">
        <v>41</v>
      </c>
      <c r="B25" s="114"/>
      <c r="C25" s="115"/>
      <c r="D25" s="25">
        <v>1</v>
      </c>
      <c r="E25" s="71">
        <f>SUM(E24)</f>
        <v>387.36</v>
      </c>
      <c r="F25" s="71">
        <f t="shared" ref="F25:H25" si="9">SUM(F24)</f>
        <v>69.03</v>
      </c>
      <c r="G25" s="71">
        <f t="shared" si="9"/>
        <v>139.31</v>
      </c>
      <c r="H25" s="71">
        <f t="shared" si="9"/>
        <v>595.70000000000005</v>
      </c>
    </row>
    <row r="26" spans="1:8" ht="17.25" customHeight="1" thickBot="1" x14ac:dyDescent="0.35">
      <c r="A26" s="16" t="s">
        <v>42</v>
      </c>
      <c r="B26" s="17">
        <v>190550151</v>
      </c>
      <c r="C26" s="16" t="s">
        <v>43</v>
      </c>
      <c r="D26" s="18">
        <v>4</v>
      </c>
      <c r="E26" s="92">
        <f>+$D$286*D26</f>
        <v>1549.44</v>
      </c>
      <c r="F26" s="92">
        <f>+$D$287*D26</f>
        <v>276.12</v>
      </c>
      <c r="G26" s="92">
        <f>+$D$288*D26</f>
        <v>557.24</v>
      </c>
      <c r="H26" s="92">
        <f>SUM(E26:G26)</f>
        <v>2382.8000000000002</v>
      </c>
    </row>
    <row r="27" spans="1:8" ht="17.25" customHeight="1" thickBot="1" x14ac:dyDescent="0.35">
      <c r="A27" s="113" t="s">
        <v>44</v>
      </c>
      <c r="B27" s="114"/>
      <c r="C27" s="115"/>
      <c r="D27" s="25">
        <v>4</v>
      </c>
      <c r="E27" s="71">
        <f>SUM(E26)</f>
        <v>1549.44</v>
      </c>
      <c r="F27" s="71">
        <f t="shared" ref="F27:H27" si="10">SUM(F26)</f>
        <v>276.12</v>
      </c>
      <c r="G27" s="71">
        <f t="shared" si="10"/>
        <v>557.24</v>
      </c>
      <c r="H27" s="71">
        <f t="shared" si="10"/>
        <v>2382.8000000000002</v>
      </c>
    </row>
    <row r="28" spans="1:8" ht="17.25" customHeight="1" thickBot="1" x14ac:dyDescent="0.35">
      <c r="A28" s="110" t="s">
        <v>45</v>
      </c>
      <c r="B28" s="17">
        <v>190916111</v>
      </c>
      <c r="C28" s="16" t="s">
        <v>46</v>
      </c>
      <c r="D28" s="18">
        <v>2</v>
      </c>
      <c r="E28" s="92">
        <f t="shared" ref="E28:E35" si="11">+$D$286*D28</f>
        <v>774.72</v>
      </c>
      <c r="F28" s="92">
        <f t="shared" ref="F28:F35" si="12">+$D$287*D28</f>
        <v>138.06</v>
      </c>
      <c r="G28" s="92">
        <f t="shared" ref="G28:G35" si="13">+$D$288*D28</f>
        <v>278.62</v>
      </c>
      <c r="H28" s="92">
        <f t="shared" ref="H28:H35" si="14">SUM(E28:G28)</f>
        <v>1191.4000000000001</v>
      </c>
    </row>
    <row r="29" spans="1:8" ht="17.25" customHeight="1" thickBot="1" x14ac:dyDescent="0.35">
      <c r="A29" s="111"/>
      <c r="B29" s="17">
        <v>190916264</v>
      </c>
      <c r="C29" s="16" t="s">
        <v>47</v>
      </c>
      <c r="D29" s="18">
        <v>3</v>
      </c>
      <c r="E29" s="67">
        <f t="shared" si="11"/>
        <v>1162.08</v>
      </c>
      <c r="F29" s="67">
        <f t="shared" si="12"/>
        <v>207.09</v>
      </c>
      <c r="G29" s="67">
        <f t="shared" si="13"/>
        <v>417.93</v>
      </c>
      <c r="H29" s="67">
        <f t="shared" si="14"/>
        <v>1787.1</v>
      </c>
    </row>
    <row r="30" spans="1:8" ht="17.25" customHeight="1" thickBot="1" x14ac:dyDescent="0.35">
      <c r="A30" s="111"/>
      <c r="B30" s="17">
        <v>190917551</v>
      </c>
      <c r="C30" s="16" t="s">
        <v>48</v>
      </c>
      <c r="D30" s="18">
        <v>2</v>
      </c>
      <c r="E30" s="67">
        <f t="shared" si="11"/>
        <v>774.72</v>
      </c>
      <c r="F30" s="67">
        <f t="shared" si="12"/>
        <v>138.06</v>
      </c>
      <c r="G30" s="67">
        <f t="shared" si="13"/>
        <v>278.62</v>
      </c>
      <c r="H30" s="67">
        <f t="shared" si="14"/>
        <v>1191.4000000000001</v>
      </c>
    </row>
    <row r="31" spans="1:8" ht="17.25" customHeight="1" thickBot="1" x14ac:dyDescent="0.35">
      <c r="A31" s="111"/>
      <c r="B31" s="17">
        <v>190919036</v>
      </c>
      <c r="C31" s="16" t="s">
        <v>49</v>
      </c>
      <c r="D31" s="18">
        <v>2</v>
      </c>
      <c r="E31" s="67">
        <f t="shared" si="11"/>
        <v>774.72</v>
      </c>
      <c r="F31" s="67">
        <f t="shared" si="12"/>
        <v>138.06</v>
      </c>
      <c r="G31" s="67">
        <f t="shared" si="13"/>
        <v>278.62</v>
      </c>
      <c r="H31" s="67">
        <f t="shared" si="14"/>
        <v>1191.4000000000001</v>
      </c>
    </row>
    <row r="32" spans="1:8" ht="17.25" customHeight="1" thickBot="1" x14ac:dyDescent="0.35">
      <c r="A32" s="111"/>
      <c r="B32" s="17">
        <v>190919189</v>
      </c>
      <c r="C32" s="16" t="s">
        <v>50</v>
      </c>
      <c r="D32" s="18">
        <v>2</v>
      </c>
      <c r="E32" s="67">
        <f t="shared" si="11"/>
        <v>774.72</v>
      </c>
      <c r="F32" s="67">
        <f t="shared" si="12"/>
        <v>138.06</v>
      </c>
      <c r="G32" s="67">
        <f t="shared" si="13"/>
        <v>278.62</v>
      </c>
      <c r="H32" s="67">
        <f t="shared" si="14"/>
        <v>1191.4000000000001</v>
      </c>
    </row>
    <row r="33" spans="1:8" ht="17.25" customHeight="1" thickBot="1" x14ac:dyDescent="0.35">
      <c r="A33" s="111"/>
      <c r="B33" s="17">
        <v>190919221</v>
      </c>
      <c r="C33" s="16" t="s">
        <v>51</v>
      </c>
      <c r="D33" s="18">
        <v>6</v>
      </c>
      <c r="E33" s="67">
        <f t="shared" si="11"/>
        <v>2324.16</v>
      </c>
      <c r="F33" s="67">
        <f t="shared" si="12"/>
        <v>414.18</v>
      </c>
      <c r="G33" s="67">
        <f t="shared" si="13"/>
        <v>835.86</v>
      </c>
      <c r="H33" s="67">
        <f t="shared" si="14"/>
        <v>3574.2</v>
      </c>
    </row>
    <row r="34" spans="1:8" ht="17.25" customHeight="1" thickBot="1" x14ac:dyDescent="0.35">
      <c r="A34" s="111"/>
      <c r="B34" s="17">
        <v>191873296</v>
      </c>
      <c r="C34" s="16" t="s">
        <v>52</v>
      </c>
      <c r="D34" s="18">
        <v>4</v>
      </c>
      <c r="E34" s="67">
        <f t="shared" si="11"/>
        <v>1549.44</v>
      </c>
      <c r="F34" s="67">
        <f t="shared" si="12"/>
        <v>276.12</v>
      </c>
      <c r="G34" s="67">
        <f t="shared" si="13"/>
        <v>557.24</v>
      </c>
      <c r="H34" s="67">
        <f t="shared" si="14"/>
        <v>2382.8000000000002</v>
      </c>
    </row>
    <row r="35" spans="1:8" ht="17.25" customHeight="1" thickBot="1" x14ac:dyDescent="0.35">
      <c r="A35" s="112"/>
      <c r="B35" s="17">
        <v>290918120</v>
      </c>
      <c r="C35" s="16" t="s">
        <v>53</v>
      </c>
      <c r="D35" s="18">
        <v>3</v>
      </c>
      <c r="E35" s="67">
        <f t="shared" si="11"/>
        <v>1162.08</v>
      </c>
      <c r="F35" s="67">
        <f t="shared" si="12"/>
        <v>207.09</v>
      </c>
      <c r="G35" s="67">
        <f t="shared" si="13"/>
        <v>417.93</v>
      </c>
      <c r="H35" s="67">
        <f t="shared" si="14"/>
        <v>1787.1</v>
      </c>
    </row>
    <row r="36" spans="1:8" ht="17.25" customHeight="1" thickBot="1" x14ac:dyDescent="0.35">
      <c r="A36" s="113" t="s">
        <v>54</v>
      </c>
      <c r="B36" s="114"/>
      <c r="C36" s="115"/>
      <c r="D36" s="25">
        <v>24</v>
      </c>
      <c r="E36" s="71">
        <f>SUM(E28:E35)</f>
        <v>9296.64</v>
      </c>
      <c r="F36" s="71">
        <f t="shared" ref="F36:H36" si="15">SUM(F28:F35)</f>
        <v>1656.72</v>
      </c>
      <c r="G36" s="71">
        <f t="shared" si="15"/>
        <v>3343.44</v>
      </c>
      <c r="H36" s="71">
        <f t="shared" si="15"/>
        <v>14296.799999999997</v>
      </c>
    </row>
    <row r="37" spans="1:8" ht="17.25" customHeight="1" thickBot="1" x14ac:dyDescent="0.35">
      <c r="A37" s="110" t="s">
        <v>55</v>
      </c>
      <c r="B37" s="17">
        <v>190387416</v>
      </c>
      <c r="C37" s="16" t="s">
        <v>56</v>
      </c>
      <c r="D37" s="18">
        <v>5</v>
      </c>
      <c r="E37" s="92">
        <f>+$D$286*D37</f>
        <v>1936.8000000000002</v>
      </c>
      <c r="F37" s="92">
        <f>+$D$287*D37</f>
        <v>345.15</v>
      </c>
      <c r="G37" s="92">
        <f>+$D$288*D37</f>
        <v>696.55</v>
      </c>
      <c r="H37" s="92">
        <f t="shared" ref="H37:H39" si="16">SUM(E37:G37)</f>
        <v>2978.5</v>
      </c>
    </row>
    <row r="38" spans="1:8" ht="17.25" customHeight="1" thickBot="1" x14ac:dyDescent="0.35">
      <c r="A38" s="111"/>
      <c r="B38" s="17">
        <v>190397862</v>
      </c>
      <c r="C38" s="16" t="s">
        <v>57</v>
      </c>
      <c r="D38" s="18">
        <v>1</v>
      </c>
      <c r="E38" s="67">
        <f>+$D$286*D38</f>
        <v>387.36</v>
      </c>
      <c r="F38" s="67">
        <f>+$D$287*D38</f>
        <v>69.03</v>
      </c>
      <c r="G38" s="67">
        <f>+$D$288*D38</f>
        <v>139.31</v>
      </c>
      <c r="H38" s="67">
        <f t="shared" si="16"/>
        <v>595.70000000000005</v>
      </c>
    </row>
    <row r="39" spans="1:8" ht="17.25" customHeight="1" thickBot="1" x14ac:dyDescent="0.35">
      <c r="A39" s="112"/>
      <c r="B39" s="17">
        <v>190399347</v>
      </c>
      <c r="C39" s="16" t="s">
        <v>58</v>
      </c>
      <c r="D39" s="18">
        <v>2</v>
      </c>
      <c r="E39" s="67">
        <f>+$D$286*D39</f>
        <v>774.72</v>
      </c>
      <c r="F39" s="67">
        <f>+$D$287*D39</f>
        <v>138.06</v>
      </c>
      <c r="G39" s="67">
        <f>+$D$288*D39</f>
        <v>278.62</v>
      </c>
      <c r="H39" s="67">
        <f t="shared" si="16"/>
        <v>1191.4000000000001</v>
      </c>
    </row>
    <row r="40" spans="1:8" ht="17.25" customHeight="1" thickBot="1" x14ac:dyDescent="0.35">
      <c r="A40" s="113" t="s">
        <v>59</v>
      </c>
      <c r="B40" s="114"/>
      <c r="C40" s="115"/>
      <c r="D40" s="25">
        <v>8</v>
      </c>
      <c r="E40" s="71">
        <f>SUM(E37:E39)</f>
        <v>3098.88</v>
      </c>
      <c r="F40" s="71">
        <f t="shared" ref="F40:H40" si="17">SUM(F37:F39)</f>
        <v>552.24</v>
      </c>
      <c r="G40" s="71">
        <f t="shared" si="17"/>
        <v>1114.48</v>
      </c>
      <c r="H40" s="71">
        <f t="shared" si="17"/>
        <v>4765.6000000000004</v>
      </c>
    </row>
    <row r="41" spans="1:8" ht="17.25" customHeight="1" thickBot="1" x14ac:dyDescent="0.35">
      <c r="A41" s="16" t="s">
        <v>60</v>
      </c>
      <c r="B41" s="17">
        <v>191638451</v>
      </c>
      <c r="C41" s="16" t="s">
        <v>61</v>
      </c>
      <c r="D41" s="18">
        <v>2</v>
      </c>
      <c r="E41" s="92">
        <f>+$D$286*D41</f>
        <v>774.72</v>
      </c>
      <c r="F41" s="92">
        <f>+$D$287*D41</f>
        <v>138.06</v>
      </c>
      <c r="G41" s="92">
        <f>+$D$288*D41</f>
        <v>278.62</v>
      </c>
      <c r="H41" s="92">
        <f>SUM(E41:G41)</f>
        <v>1191.4000000000001</v>
      </c>
    </row>
    <row r="42" spans="1:8" ht="17.25" customHeight="1" thickBot="1" x14ac:dyDescent="0.35">
      <c r="A42" s="113" t="s">
        <v>62</v>
      </c>
      <c r="B42" s="114"/>
      <c r="C42" s="115"/>
      <c r="D42" s="25">
        <v>2</v>
      </c>
      <c r="E42" s="71">
        <f>SUM(E41)</f>
        <v>774.72</v>
      </c>
      <c r="F42" s="71">
        <f t="shared" ref="F42:H42" si="18">SUM(F41)</f>
        <v>138.06</v>
      </c>
      <c r="G42" s="71">
        <f t="shared" si="18"/>
        <v>278.62</v>
      </c>
      <c r="H42" s="71">
        <f t="shared" si="18"/>
        <v>1191.4000000000001</v>
      </c>
    </row>
    <row r="43" spans="1:8" ht="17.25" customHeight="1" thickBot="1" x14ac:dyDescent="0.35">
      <c r="A43" s="110" t="s">
        <v>63</v>
      </c>
      <c r="B43" s="17">
        <v>191075177</v>
      </c>
      <c r="C43" s="16" t="s">
        <v>64</v>
      </c>
      <c r="D43" s="18">
        <v>1</v>
      </c>
      <c r="E43" s="92">
        <f t="shared" ref="E43:E57" si="19">+$D$286*D43</f>
        <v>387.36</v>
      </c>
      <c r="F43" s="92">
        <f t="shared" ref="F43:F57" si="20">+$D$287*D43</f>
        <v>69.03</v>
      </c>
      <c r="G43" s="92">
        <f t="shared" ref="G43:G57" si="21">+$D$288*D43</f>
        <v>139.31</v>
      </c>
      <c r="H43" s="92">
        <f t="shared" ref="H43:H57" si="22">SUM(E43:G43)</f>
        <v>595.70000000000005</v>
      </c>
    </row>
    <row r="44" spans="1:8" ht="17.25" customHeight="1" thickBot="1" x14ac:dyDescent="0.35">
      <c r="A44" s="111"/>
      <c r="B44" s="17">
        <v>191075362</v>
      </c>
      <c r="C44" s="16" t="s">
        <v>65</v>
      </c>
      <c r="D44" s="18">
        <v>1</v>
      </c>
      <c r="E44" s="67">
        <f t="shared" si="19"/>
        <v>387.36</v>
      </c>
      <c r="F44" s="67">
        <f t="shared" si="20"/>
        <v>69.03</v>
      </c>
      <c r="G44" s="67">
        <f t="shared" si="21"/>
        <v>139.31</v>
      </c>
      <c r="H44" s="67">
        <f t="shared" si="22"/>
        <v>595.70000000000005</v>
      </c>
    </row>
    <row r="45" spans="1:8" ht="17.25" customHeight="1" thickBot="1" x14ac:dyDescent="0.35">
      <c r="A45" s="111"/>
      <c r="B45" s="17">
        <v>191075743</v>
      </c>
      <c r="C45" s="16" t="s">
        <v>66</v>
      </c>
      <c r="D45" s="18">
        <v>4</v>
      </c>
      <c r="E45" s="67">
        <f t="shared" si="19"/>
        <v>1549.44</v>
      </c>
      <c r="F45" s="67">
        <f t="shared" si="20"/>
        <v>276.12</v>
      </c>
      <c r="G45" s="67">
        <f t="shared" si="21"/>
        <v>557.24</v>
      </c>
      <c r="H45" s="67">
        <f t="shared" si="22"/>
        <v>2382.8000000000002</v>
      </c>
    </row>
    <row r="46" spans="1:8" ht="17.25" customHeight="1" thickBot="1" x14ac:dyDescent="0.35">
      <c r="A46" s="111"/>
      <c r="B46" s="17">
        <v>191092326</v>
      </c>
      <c r="C46" s="16" t="s">
        <v>67</v>
      </c>
      <c r="D46" s="18">
        <v>1</v>
      </c>
      <c r="E46" s="67">
        <f t="shared" si="19"/>
        <v>387.36</v>
      </c>
      <c r="F46" s="67">
        <f t="shared" si="20"/>
        <v>69.03</v>
      </c>
      <c r="G46" s="67">
        <f t="shared" si="21"/>
        <v>139.31</v>
      </c>
      <c r="H46" s="67">
        <f t="shared" si="22"/>
        <v>595.70000000000005</v>
      </c>
    </row>
    <row r="47" spans="1:8" ht="17.25" customHeight="1" thickBot="1" x14ac:dyDescent="0.35">
      <c r="A47" s="111"/>
      <c r="B47" s="17">
        <v>191093951</v>
      </c>
      <c r="C47" s="16" t="s">
        <v>68</v>
      </c>
      <c r="D47" s="18">
        <v>3</v>
      </c>
      <c r="E47" s="67">
        <f t="shared" si="19"/>
        <v>1162.08</v>
      </c>
      <c r="F47" s="67">
        <f t="shared" si="20"/>
        <v>207.09</v>
      </c>
      <c r="G47" s="67">
        <f t="shared" si="21"/>
        <v>417.93</v>
      </c>
      <c r="H47" s="67">
        <f t="shared" si="22"/>
        <v>1787.1</v>
      </c>
    </row>
    <row r="48" spans="1:8" ht="17.25" customHeight="1" thickBot="1" x14ac:dyDescent="0.35">
      <c r="A48" s="111"/>
      <c r="B48" s="17">
        <v>191095589</v>
      </c>
      <c r="C48" s="16" t="s">
        <v>69</v>
      </c>
      <c r="D48" s="18">
        <v>1</v>
      </c>
      <c r="E48" s="67">
        <f t="shared" si="19"/>
        <v>387.36</v>
      </c>
      <c r="F48" s="67">
        <f t="shared" si="20"/>
        <v>69.03</v>
      </c>
      <c r="G48" s="67">
        <f t="shared" si="21"/>
        <v>139.31</v>
      </c>
      <c r="H48" s="67">
        <f t="shared" si="22"/>
        <v>595.70000000000005</v>
      </c>
    </row>
    <row r="49" spans="1:8" ht="17.25" customHeight="1" thickBot="1" x14ac:dyDescent="0.35">
      <c r="A49" s="111"/>
      <c r="B49" s="17">
        <v>191097063</v>
      </c>
      <c r="C49" s="16" t="s">
        <v>70</v>
      </c>
      <c r="D49" s="18">
        <v>2</v>
      </c>
      <c r="E49" s="67">
        <f t="shared" si="19"/>
        <v>774.72</v>
      </c>
      <c r="F49" s="67">
        <f t="shared" si="20"/>
        <v>138.06</v>
      </c>
      <c r="G49" s="67">
        <f t="shared" si="21"/>
        <v>278.62</v>
      </c>
      <c r="H49" s="67">
        <f t="shared" si="22"/>
        <v>1191.4000000000001</v>
      </c>
    </row>
    <row r="50" spans="1:8" ht="17.25" customHeight="1" thickBot="1" x14ac:dyDescent="0.35">
      <c r="A50" s="111"/>
      <c r="B50" s="17">
        <v>191098546</v>
      </c>
      <c r="C50" s="16" t="s">
        <v>71</v>
      </c>
      <c r="D50" s="18">
        <v>5</v>
      </c>
      <c r="E50" s="67">
        <f t="shared" si="19"/>
        <v>1936.8000000000002</v>
      </c>
      <c r="F50" s="67">
        <f t="shared" si="20"/>
        <v>345.15</v>
      </c>
      <c r="G50" s="67">
        <f t="shared" si="21"/>
        <v>696.55</v>
      </c>
      <c r="H50" s="67">
        <f t="shared" si="22"/>
        <v>2978.5</v>
      </c>
    </row>
    <row r="51" spans="1:8" ht="17.25" customHeight="1" thickBot="1" x14ac:dyDescent="0.35">
      <c r="A51" s="111"/>
      <c r="B51" s="17">
        <v>291074980</v>
      </c>
      <c r="C51" s="16" t="s">
        <v>72</v>
      </c>
      <c r="D51" s="18">
        <v>1</v>
      </c>
      <c r="E51" s="67">
        <f t="shared" si="19"/>
        <v>387.36</v>
      </c>
      <c r="F51" s="67">
        <f t="shared" si="20"/>
        <v>69.03</v>
      </c>
      <c r="G51" s="67">
        <f t="shared" si="21"/>
        <v>139.31</v>
      </c>
      <c r="H51" s="67">
        <f t="shared" si="22"/>
        <v>595.70000000000005</v>
      </c>
    </row>
    <row r="52" spans="1:8" ht="17.25" customHeight="1" thickBot="1" x14ac:dyDescent="0.35">
      <c r="A52" s="111"/>
      <c r="B52" s="17">
        <v>291075210</v>
      </c>
      <c r="C52" s="16" t="s">
        <v>73</v>
      </c>
      <c r="D52" s="18">
        <v>5</v>
      </c>
      <c r="E52" s="67">
        <f t="shared" si="19"/>
        <v>1936.8000000000002</v>
      </c>
      <c r="F52" s="67">
        <f t="shared" si="20"/>
        <v>345.15</v>
      </c>
      <c r="G52" s="67">
        <f t="shared" si="21"/>
        <v>696.55</v>
      </c>
      <c r="H52" s="67">
        <f t="shared" si="22"/>
        <v>2978.5</v>
      </c>
    </row>
    <row r="53" spans="1:8" ht="17.25" customHeight="1" thickBot="1" x14ac:dyDescent="0.35">
      <c r="A53" s="111"/>
      <c r="B53" s="17">
        <v>291090080</v>
      </c>
      <c r="C53" s="16" t="s">
        <v>74</v>
      </c>
      <c r="D53" s="18">
        <v>1</v>
      </c>
      <c r="E53" s="67">
        <f t="shared" si="19"/>
        <v>387.36</v>
      </c>
      <c r="F53" s="67">
        <f t="shared" si="20"/>
        <v>69.03</v>
      </c>
      <c r="G53" s="67">
        <f t="shared" si="21"/>
        <v>139.31</v>
      </c>
      <c r="H53" s="67">
        <f t="shared" si="22"/>
        <v>595.70000000000005</v>
      </c>
    </row>
    <row r="54" spans="1:8" ht="17.25" customHeight="1" thickBot="1" x14ac:dyDescent="0.35">
      <c r="A54" s="111"/>
      <c r="B54" s="17">
        <v>291095960</v>
      </c>
      <c r="C54" s="16" t="s">
        <v>75</v>
      </c>
      <c r="D54" s="18">
        <v>2</v>
      </c>
      <c r="E54" s="67">
        <f t="shared" si="19"/>
        <v>774.72</v>
      </c>
      <c r="F54" s="67">
        <f t="shared" si="20"/>
        <v>138.06</v>
      </c>
      <c r="G54" s="67">
        <f t="shared" si="21"/>
        <v>278.62</v>
      </c>
      <c r="H54" s="67">
        <f t="shared" si="22"/>
        <v>1191.4000000000001</v>
      </c>
    </row>
    <row r="55" spans="1:8" ht="17.25" customHeight="1" thickBot="1" x14ac:dyDescent="0.35">
      <c r="A55" s="111"/>
      <c r="B55" s="17">
        <v>291097630</v>
      </c>
      <c r="C55" s="16" t="s">
        <v>76</v>
      </c>
      <c r="D55" s="18">
        <v>2</v>
      </c>
      <c r="E55" s="67">
        <f t="shared" si="19"/>
        <v>774.72</v>
      </c>
      <c r="F55" s="67">
        <f t="shared" si="20"/>
        <v>138.06</v>
      </c>
      <c r="G55" s="67">
        <f t="shared" si="21"/>
        <v>278.62</v>
      </c>
      <c r="H55" s="67">
        <f t="shared" si="22"/>
        <v>1191.4000000000001</v>
      </c>
    </row>
    <row r="56" spans="1:8" ht="17.25" customHeight="1" thickBot="1" x14ac:dyDescent="0.35">
      <c r="A56" s="111"/>
      <c r="B56" s="17">
        <v>291631130</v>
      </c>
      <c r="C56" s="16" t="s">
        <v>77</v>
      </c>
      <c r="D56" s="18">
        <v>3</v>
      </c>
      <c r="E56" s="67">
        <f t="shared" si="19"/>
        <v>1162.08</v>
      </c>
      <c r="F56" s="67">
        <f t="shared" si="20"/>
        <v>207.09</v>
      </c>
      <c r="G56" s="67">
        <f t="shared" si="21"/>
        <v>417.93</v>
      </c>
      <c r="H56" s="67">
        <f t="shared" si="22"/>
        <v>1787.1</v>
      </c>
    </row>
    <row r="57" spans="1:8" ht="17.25" customHeight="1" thickBot="1" x14ac:dyDescent="0.35">
      <c r="A57" s="112"/>
      <c r="B57" s="17">
        <v>305236534</v>
      </c>
      <c r="C57" s="16" t="s">
        <v>78</v>
      </c>
      <c r="D57" s="18">
        <v>3</v>
      </c>
      <c r="E57" s="67">
        <f t="shared" si="19"/>
        <v>1162.08</v>
      </c>
      <c r="F57" s="67">
        <f t="shared" si="20"/>
        <v>207.09</v>
      </c>
      <c r="G57" s="67">
        <f t="shared" si="21"/>
        <v>417.93</v>
      </c>
      <c r="H57" s="67">
        <f t="shared" si="22"/>
        <v>1787.1</v>
      </c>
    </row>
    <row r="58" spans="1:8" ht="17.25" customHeight="1" thickBot="1" x14ac:dyDescent="0.35">
      <c r="A58" s="113" t="s">
        <v>79</v>
      </c>
      <c r="B58" s="114"/>
      <c r="C58" s="115"/>
      <c r="D58" s="25">
        <v>35</v>
      </c>
      <c r="E58" s="71">
        <f>SUM(E43:E57)</f>
        <v>13557.599999999999</v>
      </c>
      <c r="F58" s="71">
        <f t="shared" ref="F58:H58" si="23">SUM(F43:F57)</f>
        <v>2416.0499999999997</v>
      </c>
      <c r="G58" s="71">
        <f t="shared" si="23"/>
        <v>4875.8499999999995</v>
      </c>
      <c r="H58" s="71">
        <f t="shared" si="23"/>
        <v>20849.5</v>
      </c>
    </row>
    <row r="59" spans="1:8" ht="17.25" customHeight="1" thickBot="1" x14ac:dyDescent="0.35">
      <c r="A59" s="110" t="s">
        <v>80</v>
      </c>
      <c r="B59" s="17">
        <v>190398583</v>
      </c>
      <c r="C59" s="16" t="s">
        <v>81</v>
      </c>
      <c r="D59" s="18">
        <v>1</v>
      </c>
      <c r="E59" s="92">
        <f>+$D$286*D59</f>
        <v>387.36</v>
      </c>
      <c r="F59" s="92">
        <f>+$D$287*D59</f>
        <v>69.03</v>
      </c>
      <c r="G59" s="92">
        <f>+$D$288*D59</f>
        <v>139.31</v>
      </c>
      <c r="H59" s="92">
        <f t="shared" ref="H59:H60" si="24">SUM(E59:G59)</f>
        <v>595.70000000000005</v>
      </c>
    </row>
    <row r="60" spans="1:8" ht="17.25" customHeight="1" thickBot="1" x14ac:dyDescent="0.35">
      <c r="A60" s="112"/>
      <c r="B60" s="17">
        <v>190398964</v>
      </c>
      <c r="C60" s="16" t="s">
        <v>82</v>
      </c>
      <c r="D60" s="18">
        <v>2</v>
      </c>
      <c r="E60" s="67">
        <f>+$D$286*D60</f>
        <v>774.72</v>
      </c>
      <c r="F60" s="67">
        <f>+$D$287*D60</f>
        <v>138.06</v>
      </c>
      <c r="G60" s="67">
        <f>+$D$288*D60</f>
        <v>278.62</v>
      </c>
      <c r="H60" s="67">
        <f t="shared" si="24"/>
        <v>1191.4000000000001</v>
      </c>
    </row>
    <row r="61" spans="1:8" ht="17.25" customHeight="1" thickBot="1" x14ac:dyDescent="0.35">
      <c r="A61" s="113" t="s">
        <v>83</v>
      </c>
      <c r="B61" s="114"/>
      <c r="C61" s="115"/>
      <c r="D61" s="25">
        <v>3</v>
      </c>
      <c r="E61" s="71">
        <f>SUM(E59:E60)</f>
        <v>1162.08</v>
      </c>
      <c r="F61" s="71">
        <f t="shared" ref="F61:H61" si="25">SUM(F59:F60)</f>
        <v>207.09</v>
      </c>
      <c r="G61" s="71">
        <f t="shared" si="25"/>
        <v>417.93</v>
      </c>
      <c r="H61" s="71">
        <f t="shared" si="25"/>
        <v>1787.1000000000001</v>
      </c>
    </row>
    <row r="62" spans="1:8" ht="17.25" customHeight="1" thickBot="1" x14ac:dyDescent="0.35">
      <c r="A62" s="110" t="s">
        <v>84</v>
      </c>
      <c r="B62" s="17">
        <v>191018151</v>
      </c>
      <c r="C62" s="16" t="s">
        <v>85</v>
      </c>
      <c r="D62" s="18">
        <v>2</v>
      </c>
      <c r="E62" s="92">
        <f>+$D$286*D62</f>
        <v>774.72</v>
      </c>
      <c r="F62" s="92">
        <f>+$D$287*D62</f>
        <v>138.06</v>
      </c>
      <c r="G62" s="92">
        <f>+$D$288*D62</f>
        <v>278.62</v>
      </c>
      <c r="H62" s="92">
        <f t="shared" ref="H62:H65" si="26">SUM(E62:G62)</f>
        <v>1191.4000000000001</v>
      </c>
    </row>
    <row r="63" spans="1:8" ht="17.25" customHeight="1" thickBot="1" x14ac:dyDescent="0.35">
      <c r="A63" s="111"/>
      <c r="B63" s="17">
        <v>191018532</v>
      </c>
      <c r="C63" s="16" t="s">
        <v>86</v>
      </c>
      <c r="D63" s="18">
        <v>3</v>
      </c>
      <c r="E63" s="67">
        <f>+$D$286*D63</f>
        <v>1162.08</v>
      </c>
      <c r="F63" s="67">
        <f>+$D$287*D63</f>
        <v>207.09</v>
      </c>
      <c r="G63" s="67">
        <f>+$D$288*D63</f>
        <v>417.93</v>
      </c>
      <c r="H63" s="67">
        <f t="shared" si="26"/>
        <v>1787.1</v>
      </c>
    </row>
    <row r="64" spans="1:8" ht="17.25" customHeight="1" thickBot="1" x14ac:dyDescent="0.35">
      <c r="A64" s="111"/>
      <c r="B64" s="17">
        <v>191018685</v>
      </c>
      <c r="C64" s="16" t="s">
        <v>87</v>
      </c>
      <c r="D64" s="18">
        <v>5</v>
      </c>
      <c r="E64" s="67">
        <f>+$D$286*D64</f>
        <v>1936.8000000000002</v>
      </c>
      <c r="F64" s="67">
        <f>+$D$287*D64</f>
        <v>345.15</v>
      </c>
      <c r="G64" s="67">
        <f>+$D$288*D64</f>
        <v>696.55</v>
      </c>
      <c r="H64" s="67">
        <f t="shared" si="26"/>
        <v>2978.5</v>
      </c>
    </row>
    <row r="65" spans="1:8" ht="17.25" customHeight="1" thickBot="1" x14ac:dyDescent="0.35">
      <c r="A65" s="112"/>
      <c r="B65" s="17">
        <v>291018490</v>
      </c>
      <c r="C65" s="16" t="s">
        <v>88</v>
      </c>
      <c r="D65" s="18">
        <v>2</v>
      </c>
      <c r="E65" s="67">
        <f>+$D$286*D65</f>
        <v>774.72</v>
      </c>
      <c r="F65" s="67">
        <f>+$D$287*D65</f>
        <v>138.06</v>
      </c>
      <c r="G65" s="67">
        <f>+$D$288*D65</f>
        <v>278.62</v>
      </c>
      <c r="H65" s="67">
        <f t="shared" si="26"/>
        <v>1191.4000000000001</v>
      </c>
    </row>
    <row r="66" spans="1:8" ht="17.25" customHeight="1" thickBot="1" x14ac:dyDescent="0.35">
      <c r="A66" s="113" t="s">
        <v>89</v>
      </c>
      <c r="B66" s="114"/>
      <c r="C66" s="115"/>
      <c r="D66" s="25">
        <v>12</v>
      </c>
      <c r="E66" s="71">
        <f>SUM(E62:E65)</f>
        <v>4648.3200000000006</v>
      </c>
      <c r="F66" s="71">
        <f t="shared" ref="F66:H66" si="27">SUM(F62:F65)</f>
        <v>828.3599999999999</v>
      </c>
      <c r="G66" s="71">
        <f t="shared" si="27"/>
        <v>1671.7199999999998</v>
      </c>
      <c r="H66" s="71">
        <f t="shared" si="27"/>
        <v>7148.4</v>
      </c>
    </row>
    <row r="67" spans="1:8" ht="17.25" customHeight="1" thickBot="1" x14ac:dyDescent="0.35">
      <c r="A67" s="110" t="s">
        <v>90</v>
      </c>
      <c r="B67" s="17">
        <v>190091812</v>
      </c>
      <c r="C67" s="16" t="s">
        <v>91</v>
      </c>
      <c r="D67" s="18">
        <v>2</v>
      </c>
      <c r="E67" s="92">
        <f t="shared" ref="E67:E73" si="28">+$D$286*D67</f>
        <v>774.72</v>
      </c>
      <c r="F67" s="92">
        <f t="shared" ref="F67:F73" si="29">+$D$287*D67</f>
        <v>138.06</v>
      </c>
      <c r="G67" s="92">
        <f t="shared" ref="G67:G73" si="30">+$D$288*D67</f>
        <v>278.62</v>
      </c>
      <c r="H67" s="92">
        <f t="shared" ref="H67:H73" si="31">SUM(E67:G67)</f>
        <v>1191.4000000000001</v>
      </c>
    </row>
    <row r="68" spans="1:8" ht="17.25" customHeight="1" thickBot="1" x14ac:dyDescent="0.35">
      <c r="A68" s="111"/>
      <c r="B68" s="17">
        <v>190092729</v>
      </c>
      <c r="C68" s="16" t="s">
        <v>92</v>
      </c>
      <c r="D68" s="18">
        <v>1</v>
      </c>
      <c r="E68" s="67">
        <f t="shared" si="28"/>
        <v>387.36</v>
      </c>
      <c r="F68" s="67">
        <f t="shared" si="29"/>
        <v>69.03</v>
      </c>
      <c r="G68" s="67">
        <f t="shared" si="30"/>
        <v>139.31</v>
      </c>
      <c r="H68" s="67">
        <f t="shared" si="31"/>
        <v>595.70000000000005</v>
      </c>
    </row>
    <row r="69" spans="1:8" ht="17.25" customHeight="1" thickBot="1" x14ac:dyDescent="0.35">
      <c r="A69" s="111"/>
      <c r="B69" s="17">
        <v>190093592</v>
      </c>
      <c r="C69" s="16" t="s">
        <v>93</v>
      </c>
      <c r="D69" s="18">
        <v>1</v>
      </c>
      <c r="E69" s="67">
        <f t="shared" si="28"/>
        <v>387.36</v>
      </c>
      <c r="F69" s="67">
        <f t="shared" si="29"/>
        <v>69.03</v>
      </c>
      <c r="G69" s="67">
        <f t="shared" si="30"/>
        <v>139.31</v>
      </c>
      <c r="H69" s="67">
        <f t="shared" si="31"/>
        <v>595.70000000000005</v>
      </c>
    </row>
    <row r="70" spans="1:8" ht="17.25" customHeight="1" thickBot="1" x14ac:dyDescent="0.35">
      <c r="A70" s="111"/>
      <c r="B70" s="17">
        <v>190093788</v>
      </c>
      <c r="C70" s="16" t="s">
        <v>94</v>
      </c>
      <c r="D70" s="18">
        <v>1</v>
      </c>
      <c r="E70" s="67">
        <f t="shared" si="28"/>
        <v>387.36</v>
      </c>
      <c r="F70" s="67">
        <f t="shared" si="29"/>
        <v>69.03</v>
      </c>
      <c r="G70" s="67">
        <f t="shared" si="30"/>
        <v>139.31</v>
      </c>
      <c r="H70" s="67">
        <f t="shared" si="31"/>
        <v>595.70000000000005</v>
      </c>
    </row>
    <row r="71" spans="1:8" ht="17.25" customHeight="1" thickBot="1" x14ac:dyDescent="0.35">
      <c r="A71" s="111"/>
      <c r="B71" s="17">
        <v>190094160</v>
      </c>
      <c r="C71" s="16" t="s">
        <v>95</v>
      </c>
      <c r="D71" s="18">
        <v>1</v>
      </c>
      <c r="E71" s="67">
        <f t="shared" si="28"/>
        <v>387.36</v>
      </c>
      <c r="F71" s="67">
        <f t="shared" si="29"/>
        <v>69.03</v>
      </c>
      <c r="G71" s="67">
        <f t="shared" si="30"/>
        <v>139.31</v>
      </c>
      <c r="H71" s="67">
        <f t="shared" si="31"/>
        <v>595.70000000000005</v>
      </c>
    </row>
    <row r="72" spans="1:8" ht="17.25" customHeight="1" thickBot="1" x14ac:dyDescent="0.35">
      <c r="A72" s="111"/>
      <c r="B72" s="17">
        <v>190113212</v>
      </c>
      <c r="C72" s="16" t="s">
        <v>96</v>
      </c>
      <c r="D72" s="18">
        <v>4</v>
      </c>
      <c r="E72" s="67">
        <f t="shared" si="28"/>
        <v>1549.44</v>
      </c>
      <c r="F72" s="67">
        <f t="shared" si="29"/>
        <v>276.12</v>
      </c>
      <c r="G72" s="67">
        <f t="shared" si="30"/>
        <v>557.24</v>
      </c>
      <c r="H72" s="67">
        <f t="shared" si="31"/>
        <v>2382.8000000000002</v>
      </c>
    </row>
    <row r="73" spans="1:8" ht="17.25" customHeight="1" thickBot="1" x14ac:dyDescent="0.35">
      <c r="A73" s="112"/>
      <c r="B73" s="17">
        <v>190113365</v>
      </c>
      <c r="C73" s="16" t="s">
        <v>97</v>
      </c>
      <c r="D73" s="18">
        <v>16</v>
      </c>
      <c r="E73" s="67">
        <f t="shared" si="28"/>
        <v>6197.76</v>
      </c>
      <c r="F73" s="67">
        <f t="shared" si="29"/>
        <v>1104.48</v>
      </c>
      <c r="G73" s="67">
        <f t="shared" si="30"/>
        <v>2228.96</v>
      </c>
      <c r="H73" s="67">
        <f t="shared" si="31"/>
        <v>9531.2000000000007</v>
      </c>
    </row>
    <row r="74" spans="1:8" ht="17.25" customHeight="1" thickBot="1" x14ac:dyDescent="0.35">
      <c r="A74" s="113" t="s">
        <v>98</v>
      </c>
      <c r="B74" s="114"/>
      <c r="C74" s="115"/>
      <c r="D74" s="25">
        <v>26</v>
      </c>
      <c r="E74" s="71">
        <f>SUM(E67:E73)</f>
        <v>10071.36</v>
      </c>
      <c r="F74" s="71">
        <f t="shared" ref="F74:H74" si="32">SUM(F67:F73)</f>
        <v>1794.78</v>
      </c>
      <c r="G74" s="71">
        <f t="shared" si="32"/>
        <v>3622.06</v>
      </c>
      <c r="H74" s="71">
        <f t="shared" si="32"/>
        <v>15488.2</v>
      </c>
    </row>
    <row r="75" spans="1:8" ht="17.25" customHeight="1" thickBot="1" x14ac:dyDescent="0.35">
      <c r="A75" s="110" t="s">
        <v>99</v>
      </c>
      <c r="B75" s="17">
        <v>190425735</v>
      </c>
      <c r="C75" s="16" t="s">
        <v>412</v>
      </c>
      <c r="D75" s="18">
        <v>1</v>
      </c>
      <c r="E75" s="92">
        <f t="shared" ref="E75:E88" si="33">+$D$286*D75</f>
        <v>387.36</v>
      </c>
      <c r="F75" s="92">
        <f t="shared" ref="F75:F88" si="34">+$D$287*D75</f>
        <v>69.03</v>
      </c>
      <c r="G75" s="92">
        <f t="shared" ref="G75:G88" si="35">+$D$288*D75</f>
        <v>139.31</v>
      </c>
      <c r="H75" s="92">
        <f t="shared" ref="H75:H88" si="36">SUM(E75:G75)</f>
        <v>595.70000000000005</v>
      </c>
    </row>
    <row r="76" spans="1:8" ht="17.25" customHeight="1" thickBot="1" x14ac:dyDescent="0.35">
      <c r="A76" s="111"/>
      <c r="B76" s="17">
        <v>190428083</v>
      </c>
      <c r="C76" s="16" t="s">
        <v>100</v>
      </c>
      <c r="D76" s="18">
        <v>1</v>
      </c>
      <c r="E76" s="67">
        <f t="shared" si="33"/>
        <v>387.36</v>
      </c>
      <c r="F76" s="67">
        <f t="shared" si="34"/>
        <v>69.03</v>
      </c>
      <c r="G76" s="67">
        <f t="shared" si="35"/>
        <v>139.31</v>
      </c>
      <c r="H76" s="67">
        <f t="shared" si="36"/>
        <v>595.70000000000005</v>
      </c>
    </row>
    <row r="77" spans="1:8" ht="17.25" customHeight="1" thickBot="1" x14ac:dyDescent="0.35">
      <c r="A77" s="111"/>
      <c r="B77" s="17">
        <v>190428845</v>
      </c>
      <c r="C77" s="16" t="s">
        <v>413</v>
      </c>
      <c r="D77" s="18">
        <v>1</v>
      </c>
      <c r="E77" s="67">
        <f t="shared" si="33"/>
        <v>387.36</v>
      </c>
      <c r="F77" s="67">
        <f t="shared" si="34"/>
        <v>69.03</v>
      </c>
      <c r="G77" s="67">
        <f t="shared" si="35"/>
        <v>139.31</v>
      </c>
      <c r="H77" s="67">
        <f t="shared" si="36"/>
        <v>595.70000000000005</v>
      </c>
    </row>
    <row r="78" spans="1:8" ht="17.25" customHeight="1" thickBot="1" x14ac:dyDescent="0.35">
      <c r="A78" s="111"/>
      <c r="B78" s="17">
        <v>190432886</v>
      </c>
      <c r="C78" s="16" t="s">
        <v>101</v>
      </c>
      <c r="D78" s="94">
        <f>2-1</f>
        <v>1</v>
      </c>
      <c r="E78" s="67">
        <f t="shared" si="33"/>
        <v>387.36</v>
      </c>
      <c r="F78" s="67">
        <f t="shared" si="34"/>
        <v>69.03</v>
      </c>
      <c r="G78" s="67">
        <f t="shared" si="35"/>
        <v>139.31</v>
      </c>
      <c r="H78" s="67">
        <f t="shared" si="36"/>
        <v>595.70000000000005</v>
      </c>
    </row>
    <row r="79" spans="1:8" ht="17.25" customHeight="1" thickBot="1" x14ac:dyDescent="0.35">
      <c r="A79" s="111"/>
      <c r="B79" s="17">
        <v>190433792</v>
      </c>
      <c r="C79" s="16" t="s">
        <v>414</v>
      </c>
      <c r="D79" s="18">
        <v>2</v>
      </c>
      <c r="E79" s="67">
        <f t="shared" si="33"/>
        <v>774.72</v>
      </c>
      <c r="F79" s="67">
        <f t="shared" si="34"/>
        <v>138.06</v>
      </c>
      <c r="G79" s="67">
        <f t="shared" si="35"/>
        <v>278.62</v>
      </c>
      <c r="H79" s="67">
        <f t="shared" si="36"/>
        <v>1191.4000000000001</v>
      </c>
    </row>
    <row r="80" spans="1:8" ht="17.25" customHeight="1" thickBot="1" x14ac:dyDescent="0.35">
      <c r="A80" s="111"/>
      <c r="B80" s="17">
        <v>190434937</v>
      </c>
      <c r="C80" s="16" t="s">
        <v>102</v>
      </c>
      <c r="D80" s="18">
        <v>1</v>
      </c>
      <c r="E80" s="67">
        <f t="shared" si="33"/>
        <v>387.36</v>
      </c>
      <c r="F80" s="67">
        <f t="shared" si="34"/>
        <v>69.03</v>
      </c>
      <c r="G80" s="67">
        <f t="shared" si="35"/>
        <v>139.31</v>
      </c>
      <c r="H80" s="67">
        <f t="shared" si="36"/>
        <v>595.70000000000005</v>
      </c>
    </row>
    <row r="81" spans="1:8" ht="17.25" customHeight="1" thickBot="1" x14ac:dyDescent="0.35">
      <c r="A81" s="111"/>
      <c r="B81" s="17">
        <v>190434360</v>
      </c>
      <c r="C81" s="16" t="s">
        <v>415</v>
      </c>
      <c r="D81" s="18">
        <f>1</f>
        <v>1</v>
      </c>
      <c r="E81" s="67">
        <f t="shared" si="33"/>
        <v>387.36</v>
      </c>
      <c r="F81" s="67">
        <f t="shared" si="34"/>
        <v>69.03</v>
      </c>
      <c r="G81" s="67">
        <f t="shared" si="35"/>
        <v>139.31</v>
      </c>
      <c r="H81" s="67">
        <f t="shared" ref="H81" si="37">SUM(E81:G81)</f>
        <v>595.70000000000005</v>
      </c>
    </row>
    <row r="82" spans="1:8" ht="17.25" customHeight="1" thickBot="1" x14ac:dyDescent="0.35">
      <c r="A82" s="111"/>
      <c r="B82" s="17">
        <v>190435081</v>
      </c>
      <c r="C82" s="16" t="s">
        <v>416</v>
      </c>
      <c r="D82" s="18">
        <v>4</v>
      </c>
      <c r="E82" s="67">
        <f t="shared" si="33"/>
        <v>1549.44</v>
      </c>
      <c r="F82" s="67">
        <f t="shared" si="34"/>
        <v>276.12</v>
      </c>
      <c r="G82" s="67">
        <f t="shared" si="35"/>
        <v>557.24</v>
      </c>
      <c r="H82" s="67">
        <f t="shared" si="36"/>
        <v>2382.8000000000002</v>
      </c>
    </row>
    <row r="83" spans="1:8" ht="17.25" customHeight="1" thickBot="1" x14ac:dyDescent="0.35">
      <c r="A83" s="111"/>
      <c r="B83" s="17">
        <v>190436183</v>
      </c>
      <c r="C83" s="16" t="s">
        <v>103</v>
      </c>
      <c r="D83" s="18">
        <v>1</v>
      </c>
      <c r="E83" s="67">
        <f t="shared" si="33"/>
        <v>387.36</v>
      </c>
      <c r="F83" s="67">
        <f t="shared" si="34"/>
        <v>69.03</v>
      </c>
      <c r="G83" s="67">
        <f t="shared" si="35"/>
        <v>139.31</v>
      </c>
      <c r="H83" s="67">
        <f t="shared" si="36"/>
        <v>595.70000000000005</v>
      </c>
    </row>
    <row r="84" spans="1:8" ht="17.25" customHeight="1" thickBot="1" x14ac:dyDescent="0.35">
      <c r="A84" s="111"/>
      <c r="B84" s="17">
        <v>190436379</v>
      </c>
      <c r="C84" s="16" t="s">
        <v>417</v>
      </c>
      <c r="D84" s="94">
        <f>1-1</f>
        <v>0</v>
      </c>
      <c r="E84" s="67">
        <f t="shared" si="33"/>
        <v>0</v>
      </c>
      <c r="F84" s="67">
        <f t="shared" si="34"/>
        <v>0</v>
      </c>
      <c r="G84" s="67">
        <f t="shared" si="35"/>
        <v>0</v>
      </c>
      <c r="H84" s="67">
        <f t="shared" si="36"/>
        <v>0</v>
      </c>
    </row>
    <row r="85" spans="1:8" ht="17.25" customHeight="1" thickBot="1" x14ac:dyDescent="0.35">
      <c r="A85" s="111"/>
      <c r="B85" s="17">
        <v>190436411</v>
      </c>
      <c r="C85" s="16" t="s">
        <v>104</v>
      </c>
      <c r="D85" s="18">
        <v>3</v>
      </c>
      <c r="E85" s="67">
        <f t="shared" si="33"/>
        <v>1162.08</v>
      </c>
      <c r="F85" s="67">
        <f t="shared" si="34"/>
        <v>207.09</v>
      </c>
      <c r="G85" s="67">
        <f t="shared" si="35"/>
        <v>417.93</v>
      </c>
      <c r="H85" s="67">
        <f t="shared" si="36"/>
        <v>1787.1</v>
      </c>
    </row>
    <row r="86" spans="1:8" ht="17.25" customHeight="1" thickBot="1" x14ac:dyDescent="0.35">
      <c r="A86" s="111"/>
      <c r="B86" s="17">
        <v>190437328</v>
      </c>
      <c r="C86" s="16" t="s">
        <v>421</v>
      </c>
      <c r="D86" s="18">
        <v>1</v>
      </c>
      <c r="E86" s="67">
        <f t="shared" si="33"/>
        <v>387.36</v>
      </c>
      <c r="F86" s="67">
        <f t="shared" si="34"/>
        <v>69.03</v>
      </c>
      <c r="G86" s="67">
        <f t="shared" si="35"/>
        <v>139.31</v>
      </c>
      <c r="H86" s="67">
        <f t="shared" si="36"/>
        <v>595.70000000000005</v>
      </c>
    </row>
    <row r="87" spans="1:8" ht="17.25" customHeight="1" thickBot="1" x14ac:dyDescent="0.35">
      <c r="A87" s="111"/>
      <c r="B87" s="17">
        <v>290420760</v>
      </c>
      <c r="C87" s="16" t="s">
        <v>105</v>
      </c>
      <c r="D87" s="18">
        <v>2</v>
      </c>
      <c r="E87" s="67">
        <f t="shared" si="33"/>
        <v>774.72</v>
      </c>
      <c r="F87" s="67">
        <f t="shared" si="34"/>
        <v>138.06</v>
      </c>
      <c r="G87" s="67">
        <f t="shared" si="35"/>
        <v>278.62</v>
      </c>
      <c r="H87" s="67">
        <f t="shared" si="36"/>
        <v>1191.4000000000001</v>
      </c>
    </row>
    <row r="88" spans="1:8" ht="17.25" customHeight="1" thickBot="1" x14ac:dyDescent="0.35">
      <c r="A88" s="112"/>
      <c r="B88" s="17">
        <v>306136387</v>
      </c>
      <c r="C88" s="16" t="s">
        <v>418</v>
      </c>
      <c r="D88" s="94">
        <f>1+1</f>
        <v>2</v>
      </c>
      <c r="E88" s="67">
        <f t="shared" si="33"/>
        <v>774.72</v>
      </c>
      <c r="F88" s="67">
        <f t="shared" si="34"/>
        <v>138.06</v>
      </c>
      <c r="G88" s="67">
        <f t="shared" si="35"/>
        <v>278.62</v>
      </c>
      <c r="H88" s="67">
        <f t="shared" si="36"/>
        <v>1191.4000000000001</v>
      </c>
    </row>
    <row r="89" spans="1:8" ht="17.25" customHeight="1" thickBot="1" x14ac:dyDescent="0.35">
      <c r="A89" s="113" t="s">
        <v>107</v>
      </c>
      <c r="B89" s="114"/>
      <c r="C89" s="115"/>
      <c r="D89" s="25">
        <v>21</v>
      </c>
      <c r="E89" s="71">
        <f>SUM(E75:E88)</f>
        <v>8134.5599999999995</v>
      </c>
      <c r="F89" s="71">
        <f t="shared" ref="F89:H89" si="38">SUM(F75:F88)</f>
        <v>1449.6299999999999</v>
      </c>
      <c r="G89" s="71">
        <f t="shared" si="38"/>
        <v>2925.5099999999998</v>
      </c>
      <c r="H89" s="71">
        <f t="shared" si="38"/>
        <v>12509.7</v>
      </c>
    </row>
    <row r="90" spans="1:8" ht="17.25" customHeight="1" thickBot="1" x14ac:dyDescent="0.35">
      <c r="A90" s="16" t="s">
        <v>108</v>
      </c>
      <c r="B90" s="17">
        <v>190041033</v>
      </c>
      <c r="C90" s="16" t="s">
        <v>109</v>
      </c>
      <c r="D90" s="18">
        <v>2</v>
      </c>
      <c r="E90" s="92">
        <f>+$D$286*D90</f>
        <v>774.72</v>
      </c>
      <c r="F90" s="92">
        <f>+$D$287*D90</f>
        <v>138.06</v>
      </c>
      <c r="G90" s="92">
        <f>+$D$288*D90</f>
        <v>278.62</v>
      </c>
      <c r="H90" s="92">
        <f>SUM(E90:G90)</f>
        <v>1191.4000000000001</v>
      </c>
    </row>
    <row r="91" spans="1:8" ht="17.25" customHeight="1" thickBot="1" x14ac:dyDescent="0.35">
      <c r="A91" s="113" t="s">
        <v>110</v>
      </c>
      <c r="B91" s="114"/>
      <c r="C91" s="115"/>
      <c r="D91" s="25">
        <v>2</v>
      </c>
      <c r="E91" s="71">
        <f>SUM(E90)</f>
        <v>774.72</v>
      </c>
      <c r="F91" s="71">
        <f t="shared" ref="F91:H91" si="39">SUM(F90)</f>
        <v>138.06</v>
      </c>
      <c r="G91" s="71">
        <f t="shared" si="39"/>
        <v>278.62</v>
      </c>
      <c r="H91" s="71">
        <f t="shared" si="39"/>
        <v>1191.4000000000001</v>
      </c>
    </row>
    <row r="92" spans="1:8" ht="17.25" customHeight="1" thickBot="1" x14ac:dyDescent="0.35">
      <c r="A92" s="110" t="s">
        <v>111</v>
      </c>
      <c r="B92" s="17">
        <v>190607232</v>
      </c>
      <c r="C92" s="16" t="s">
        <v>112</v>
      </c>
      <c r="D92" s="18">
        <v>1</v>
      </c>
      <c r="E92" s="92">
        <f t="shared" ref="E92:E95" si="40">+$D$286*D92</f>
        <v>387.36</v>
      </c>
      <c r="F92" s="92">
        <f t="shared" ref="F92:F95" si="41">+$D$287*D92</f>
        <v>69.03</v>
      </c>
      <c r="G92" s="92">
        <f t="shared" ref="G92:G95" si="42">+$D$288*D92</f>
        <v>139.31</v>
      </c>
      <c r="H92" s="92">
        <f t="shared" ref="H92:H95" si="43">SUM(E92:G92)</f>
        <v>595.70000000000005</v>
      </c>
    </row>
    <row r="93" spans="1:8" ht="17.25" customHeight="1" thickBot="1" x14ac:dyDescent="0.35">
      <c r="A93" s="111"/>
      <c r="B93" s="17">
        <v>190608487</v>
      </c>
      <c r="C93" s="16" t="s">
        <v>113</v>
      </c>
      <c r="D93" s="18">
        <v>1</v>
      </c>
      <c r="E93" s="67">
        <f t="shared" si="40"/>
        <v>387.36</v>
      </c>
      <c r="F93" s="67">
        <f t="shared" si="41"/>
        <v>69.03</v>
      </c>
      <c r="G93" s="67">
        <f t="shared" si="42"/>
        <v>139.31</v>
      </c>
      <c r="H93" s="67">
        <f t="shared" si="43"/>
        <v>595.70000000000005</v>
      </c>
    </row>
    <row r="94" spans="1:8" ht="17.25" customHeight="1" thickBot="1" x14ac:dyDescent="0.35">
      <c r="A94" s="111"/>
      <c r="B94" s="17">
        <v>190609240</v>
      </c>
      <c r="C94" s="16" t="s">
        <v>114</v>
      </c>
      <c r="D94" s="18">
        <v>1</v>
      </c>
      <c r="E94" s="67">
        <f t="shared" si="40"/>
        <v>387.36</v>
      </c>
      <c r="F94" s="67">
        <f t="shared" si="41"/>
        <v>69.03</v>
      </c>
      <c r="G94" s="67">
        <f t="shared" si="42"/>
        <v>139.31</v>
      </c>
      <c r="H94" s="67">
        <f t="shared" si="43"/>
        <v>595.70000000000005</v>
      </c>
    </row>
    <row r="95" spans="1:8" ht="17.25" customHeight="1" thickBot="1" x14ac:dyDescent="0.35">
      <c r="A95" s="112"/>
      <c r="B95" s="17">
        <v>190609436</v>
      </c>
      <c r="C95" s="16" t="s">
        <v>115</v>
      </c>
      <c r="D95" s="18">
        <v>2</v>
      </c>
      <c r="E95" s="67">
        <f t="shared" si="40"/>
        <v>774.72</v>
      </c>
      <c r="F95" s="67">
        <f t="shared" si="41"/>
        <v>138.06</v>
      </c>
      <c r="G95" s="67">
        <f t="shared" si="42"/>
        <v>278.62</v>
      </c>
      <c r="H95" s="67">
        <f t="shared" si="43"/>
        <v>1191.4000000000001</v>
      </c>
    </row>
    <row r="96" spans="1:8" ht="17.25" customHeight="1" thickBot="1" x14ac:dyDescent="0.35">
      <c r="A96" s="113" t="s">
        <v>116</v>
      </c>
      <c r="B96" s="114"/>
      <c r="C96" s="115"/>
      <c r="D96" s="25">
        <v>5</v>
      </c>
      <c r="E96" s="71">
        <f>SUM(E92:E95)</f>
        <v>1936.8</v>
      </c>
      <c r="F96" s="71">
        <f t="shared" ref="F96:H96" si="44">SUM(F92:F95)</f>
        <v>345.15</v>
      </c>
      <c r="G96" s="71">
        <f t="shared" si="44"/>
        <v>696.55</v>
      </c>
      <c r="H96" s="71">
        <f t="shared" si="44"/>
        <v>2978.5</v>
      </c>
    </row>
    <row r="97" spans="1:8" ht="17.25" customHeight="1" thickBot="1" x14ac:dyDescent="0.35">
      <c r="A97" s="16" t="s">
        <v>117</v>
      </c>
      <c r="B97" s="17">
        <v>290379840</v>
      </c>
      <c r="C97" s="16" t="s">
        <v>118</v>
      </c>
      <c r="D97" s="18">
        <v>1</v>
      </c>
      <c r="E97" s="92">
        <f>+$D$286*D97</f>
        <v>387.36</v>
      </c>
      <c r="F97" s="92">
        <f>+$D$287*D97</f>
        <v>69.03</v>
      </c>
      <c r="G97" s="92">
        <f>+$D$288*D97</f>
        <v>139.31</v>
      </c>
      <c r="H97" s="92">
        <f>SUM(E97:G97)</f>
        <v>595.70000000000005</v>
      </c>
    </row>
    <row r="98" spans="1:8" ht="17.25" customHeight="1" thickBot="1" x14ac:dyDescent="0.35">
      <c r="A98" s="113" t="s">
        <v>119</v>
      </c>
      <c r="B98" s="114"/>
      <c r="C98" s="115"/>
      <c r="D98" s="25">
        <v>1</v>
      </c>
      <c r="E98" s="71">
        <f>SUM(E97)</f>
        <v>387.36</v>
      </c>
      <c r="F98" s="71">
        <f t="shared" ref="F98:H98" si="45">SUM(F97)</f>
        <v>69.03</v>
      </c>
      <c r="G98" s="71">
        <f t="shared" si="45"/>
        <v>139.31</v>
      </c>
      <c r="H98" s="71">
        <f t="shared" si="45"/>
        <v>595.70000000000005</v>
      </c>
    </row>
    <row r="99" spans="1:8" ht="17.25" customHeight="1" thickBot="1" x14ac:dyDescent="0.35">
      <c r="A99" s="16" t="s">
        <v>367</v>
      </c>
      <c r="B99" s="17">
        <v>190161755</v>
      </c>
      <c r="C99" s="16" t="s">
        <v>422</v>
      </c>
      <c r="D99" s="18">
        <v>1</v>
      </c>
      <c r="E99" s="92">
        <f>+$D$286*D99</f>
        <v>387.36</v>
      </c>
      <c r="F99" s="92">
        <f>+$D$287*D99</f>
        <v>69.03</v>
      </c>
      <c r="G99" s="92">
        <f>+$D$288*D99</f>
        <v>139.31</v>
      </c>
      <c r="H99" s="92">
        <f>SUM(E99:G99)</f>
        <v>595.70000000000005</v>
      </c>
    </row>
    <row r="100" spans="1:8" ht="17.25" customHeight="1" thickBot="1" x14ac:dyDescent="0.35">
      <c r="A100" s="113" t="s">
        <v>423</v>
      </c>
      <c r="B100" s="114"/>
      <c r="C100" s="115"/>
      <c r="D100" s="25">
        <v>1</v>
      </c>
      <c r="E100" s="71">
        <f>SUM(E99)</f>
        <v>387.36</v>
      </c>
      <c r="F100" s="71">
        <f t="shared" ref="F100:H100" si="46">SUM(F99)</f>
        <v>69.03</v>
      </c>
      <c r="G100" s="71">
        <f t="shared" si="46"/>
        <v>139.31</v>
      </c>
      <c r="H100" s="71">
        <f t="shared" si="46"/>
        <v>595.70000000000005</v>
      </c>
    </row>
    <row r="101" spans="1:8" ht="17.25" customHeight="1" thickBot="1" x14ac:dyDescent="0.35">
      <c r="A101" s="16" t="s">
        <v>120</v>
      </c>
      <c r="B101" s="17">
        <v>191231861</v>
      </c>
      <c r="C101" s="16" t="s">
        <v>122</v>
      </c>
      <c r="D101" s="18">
        <v>1</v>
      </c>
      <c r="E101" s="92">
        <f>+$D$286*D101</f>
        <v>387.36</v>
      </c>
      <c r="F101" s="92">
        <f>+$D$287*D101</f>
        <v>69.03</v>
      </c>
      <c r="G101" s="92">
        <f>+$D$288*D101</f>
        <v>139.31</v>
      </c>
      <c r="H101" s="92">
        <f>SUM(E101:G101)</f>
        <v>595.70000000000005</v>
      </c>
    </row>
    <row r="102" spans="1:8" ht="17.25" customHeight="1" thickBot="1" x14ac:dyDescent="0.35">
      <c r="A102" s="113" t="s">
        <v>123</v>
      </c>
      <c r="B102" s="114"/>
      <c r="C102" s="115"/>
      <c r="D102" s="25">
        <v>1</v>
      </c>
      <c r="E102" s="71">
        <f>SUM(E101)</f>
        <v>387.36</v>
      </c>
      <c r="F102" s="71">
        <f t="shared" ref="F102:H102" si="47">SUM(F101)</f>
        <v>69.03</v>
      </c>
      <c r="G102" s="71">
        <f t="shared" si="47"/>
        <v>139.31</v>
      </c>
      <c r="H102" s="71">
        <f t="shared" si="47"/>
        <v>595.70000000000005</v>
      </c>
    </row>
    <row r="103" spans="1:8" ht="17.25" customHeight="1" thickBot="1" x14ac:dyDescent="0.35">
      <c r="A103" s="110" t="s">
        <v>124</v>
      </c>
      <c r="B103" s="17">
        <v>190697888</v>
      </c>
      <c r="C103" s="16" t="s">
        <v>125</v>
      </c>
      <c r="D103" s="18">
        <v>3</v>
      </c>
      <c r="E103" s="92">
        <f t="shared" ref="E103:E104" si="48">+$D$286*D103</f>
        <v>1162.08</v>
      </c>
      <c r="F103" s="92">
        <f t="shared" ref="F103:F104" si="49">+$D$287*D103</f>
        <v>207.09</v>
      </c>
      <c r="G103" s="92">
        <f t="shared" ref="G103:G104" si="50">+$D$288*D103</f>
        <v>417.93</v>
      </c>
      <c r="H103" s="92">
        <f t="shared" ref="H103:H104" si="51">SUM(E103:G103)</f>
        <v>1787.1</v>
      </c>
    </row>
    <row r="104" spans="1:8" ht="17.25" customHeight="1" thickBot="1" x14ac:dyDescent="0.35">
      <c r="A104" s="112"/>
      <c r="B104" s="17">
        <v>290687770</v>
      </c>
      <c r="C104" s="16" t="s">
        <v>126</v>
      </c>
      <c r="D104" s="18">
        <v>10</v>
      </c>
      <c r="E104" s="67">
        <f t="shared" si="48"/>
        <v>3873.6000000000004</v>
      </c>
      <c r="F104" s="67">
        <f t="shared" si="49"/>
        <v>690.3</v>
      </c>
      <c r="G104" s="67">
        <f t="shared" si="50"/>
        <v>1393.1</v>
      </c>
      <c r="H104" s="67">
        <f t="shared" si="51"/>
        <v>5957</v>
      </c>
    </row>
    <row r="105" spans="1:8" ht="17.25" customHeight="1" thickBot="1" x14ac:dyDescent="0.35">
      <c r="A105" s="113" t="s">
        <v>127</v>
      </c>
      <c r="B105" s="114"/>
      <c r="C105" s="115"/>
      <c r="D105" s="25">
        <v>13</v>
      </c>
      <c r="E105" s="71">
        <f>SUM(E103:E104)</f>
        <v>5035.68</v>
      </c>
      <c r="F105" s="71">
        <f t="shared" ref="F105:H105" si="52">SUM(F103:F104)</f>
        <v>897.39</v>
      </c>
      <c r="G105" s="71">
        <f t="shared" si="52"/>
        <v>1811.03</v>
      </c>
      <c r="H105" s="71">
        <f t="shared" si="52"/>
        <v>7744.1</v>
      </c>
    </row>
    <row r="106" spans="1:8" ht="17.25" customHeight="1" thickBot="1" x14ac:dyDescent="0.35">
      <c r="A106" s="16" t="s">
        <v>128</v>
      </c>
      <c r="B106" s="17">
        <v>190273996</v>
      </c>
      <c r="C106" s="16" t="s">
        <v>129</v>
      </c>
      <c r="D106" s="18">
        <v>1</v>
      </c>
      <c r="E106" s="92">
        <f>+$D$286*D106</f>
        <v>387.36</v>
      </c>
      <c r="F106" s="92">
        <f>+$D$287*D106</f>
        <v>69.03</v>
      </c>
      <c r="G106" s="92">
        <f>+$D$288*D106</f>
        <v>139.31</v>
      </c>
      <c r="H106" s="92">
        <f>SUM(E106:G106)</f>
        <v>595.70000000000005</v>
      </c>
    </row>
    <row r="107" spans="1:8" ht="17.25" customHeight="1" thickBot="1" x14ac:dyDescent="0.35">
      <c r="A107" s="113" t="s">
        <v>130</v>
      </c>
      <c r="B107" s="114"/>
      <c r="C107" s="115"/>
      <c r="D107" s="25">
        <v>1</v>
      </c>
      <c r="E107" s="71">
        <f>SUM(E106)</f>
        <v>387.36</v>
      </c>
      <c r="F107" s="71">
        <f t="shared" ref="F107:H107" si="53">SUM(F106)</f>
        <v>69.03</v>
      </c>
      <c r="G107" s="71">
        <f t="shared" si="53"/>
        <v>139.31</v>
      </c>
      <c r="H107" s="71">
        <f t="shared" si="53"/>
        <v>595.70000000000005</v>
      </c>
    </row>
    <row r="108" spans="1:8" ht="17.25" customHeight="1" thickBot="1" x14ac:dyDescent="0.35">
      <c r="A108" s="110" t="s">
        <v>131</v>
      </c>
      <c r="B108" s="17">
        <v>190375061</v>
      </c>
      <c r="C108" s="16" t="s">
        <v>132</v>
      </c>
      <c r="D108" s="18">
        <v>2</v>
      </c>
      <c r="E108" s="92">
        <f t="shared" ref="E108:E117" si="54">+$D$286*D108</f>
        <v>774.72</v>
      </c>
      <c r="F108" s="92">
        <f t="shared" ref="F108:F117" si="55">+$D$287*D108</f>
        <v>138.06</v>
      </c>
      <c r="G108" s="92">
        <f t="shared" ref="G108:G117" si="56">+$D$288*D108</f>
        <v>278.62</v>
      </c>
      <c r="H108" s="92">
        <f t="shared" ref="H108:H117" si="57">SUM(E108:G108)</f>
        <v>1191.4000000000001</v>
      </c>
    </row>
    <row r="109" spans="1:8" ht="17.25" customHeight="1" thickBot="1" x14ac:dyDescent="0.35">
      <c r="A109" s="111"/>
      <c r="B109" s="17">
        <v>190375595</v>
      </c>
      <c r="C109" s="16" t="s">
        <v>133</v>
      </c>
      <c r="D109" s="18">
        <v>3</v>
      </c>
      <c r="E109" s="67">
        <f t="shared" si="54"/>
        <v>1162.08</v>
      </c>
      <c r="F109" s="67">
        <f t="shared" si="55"/>
        <v>207.09</v>
      </c>
      <c r="G109" s="67">
        <f t="shared" si="56"/>
        <v>417.93</v>
      </c>
      <c r="H109" s="67">
        <f t="shared" si="57"/>
        <v>1787.1</v>
      </c>
    </row>
    <row r="110" spans="1:8" ht="17.25" customHeight="1" thickBot="1" x14ac:dyDescent="0.35">
      <c r="A110" s="111"/>
      <c r="B110" s="17">
        <v>190377799</v>
      </c>
      <c r="C110" s="16" t="s">
        <v>134</v>
      </c>
      <c r="D110" s="18">
        <v>5</v>
      </c>
      <c r="E110" s="67">
        <f t="shared" si="54"/>
        <v>1936.8000000000002</v>
      </c>
      <c r="F110" s="67">
        <f t="shared" si="55"/>
        <v>345.15</v>
      </c>
      <c r="G110" s="67">
        <f t="shared" si="56"/>
        <v>696.55</v>
      </c>
      <c r="H110" s="67">
        <f t="shared" si="57"/>
        <v>2978.5</v>
      </c>
    </row>
    <row r="111" spans="1:8" ht="17.25" customHeight="1" thickBot="1" x14ac:dyDescent="0.35">
      <c r="A111" s="111"/>
      <c r="B111" s="17">
        <v>190413238</v>
      </c>
      <c r="C111" s="16" t="s">
        <v>135</v>
      </c>
      <c r="D111" s="18">
        <v>1</v>
      </c>
      <c r="E111" s="67">
        <f t="shared" si="54"/>
        <v>387.36</v>
      </c>
      <c r="F111" s="67">
        <f t="shared" si="55"/>
        <v>69.03</v>
      </c>
      <c r="G111" s="67">
        <f t="shared" si="56"/>
        <v>139.31</v>
      </c>
      <c r="H111" s="67">
        <f t="shared" si="57"/>
        <v>595.70000000000005</v>
      </c>
    </row>
    <row r="112" spans="1:8" ht="17.25" customHeight="1" thickBot="1" x14ac:dyDescent="0.35">
      <c r="A112" s="111"/>
      <c r="B112" s="17">
        <v>190413761</v>
      </c>
      <c r="C112" s="16" t="s">
        <v>136</v>
      </c>
      <c r="D112" s="18">
        <v>1</v>
      </c>
      <c r="E112" s="67">
        <f t="shared" si="54"/>
        <v>387.36</v>
      </c>
      <c r="F112" s="67">
        <f t="shared" si="55"/>
        <v>69.03</v>
      </c>
      <c r="G112" s="67">
        <f t="shared" si="56"/>
        <v>139.31</v>
      </c>
      <c r="H112" s="67">
        <f t="shared" si="57"/>
        <v>595.70000000000005</v>
      </c>
    </row>
    <row r="113" spans="1:8" ht="17.25" customHeight="1" thickBot="1" x14ac:dyDescent="0.35">
      <c r="A113" s="111"/>
      <c r="B113" s="17">
        <v>190416490</v>
      </c>
      <c r="C113" s="16" t="s">
        <v>137</v>
      </c>
      <c r="D113" s="18">
        <v>1</v>
      </c>
      <c r="E113" s="67">
        <f t="shared" si="54"/>
        <v>387.36</v>
      </c>
      <c r="F113" s="67">
        <f t="shared" si="55"/>
        <v>69.03</v>
      </c>
      <c r="G113" s="67">
        <f t="shared" si="56"/>
        <v>139.31</v>
      </c>
      <c r="H113" s="67">
        <f t="shared" si="57"/>
        <v>595.70000000000005</v>
      </c>
    </row>
    <row r="114" spans="1:8" ht="17.25" customHeight="1" thickBot="1" x14ac:dyDescent="0.35">
      <c r="A114" s="111"/>
      <c r="B114" s="17">
        <v>190416871</v>
      </c>
      <c r="C114" s="16" t="s">
        <v>138</v>
      </c>
      <c r="D114" s="18">
        <v>1</v>
      </c>
      <c r="E114" s="67">
        <f t="shared" si="54"/>
        <v>387.36</v>
      </c>
      <c r="F114" s="67">
        <f t="shared" si="55"/>
        <v>69.03</v>
      </c>
      <c r="G114" s="67">
        <f t="shared" si="56"/>
        <v>139.31</v>
      </c>
      <c r="H114" s="67">
        <f t="shared" si="57"/>
        <v>595.70000000000005</v>
      </c>
    </row>
    <row r="115" spans="1:8" ht="17.25" customHeight="1" thickBot="1" x14ac:dyDescent="0.35">
      <c r="A115" s="111"/>
      <c r="B115" s="17">
        <v>190418018</v>
      </c>
      <c r="C115" s="16" t="s">
        <v>139</v>
      </c>
      <c r="D115" s="18">
        <v>1</v>
      </c>
      <c r="E115" s="67">
        <f t="shared" si="54"/>
        <v>387.36</v>
      </c>
      <c r="F115" s="67">
        <f t="shared" si="55"/>
        <v>69.03</v>
      </c>
      <c r="G115" s="67">
        <f t="shared" si="56"/>
        <v>139.31</v>
      </c>
      <c r="H115" s="67">
        <f t="shared" si="57"/>
        <v>595.70000000000005</v>
      </c>
    </row>
    <row r="116" spans="1:8" ht="17.25" customHeight="1" thickBot="1" x14ac:dyDescent="0.35">
      <c r="A116" s="111"/>
      <c r="B116" s="17">
        <v>190418356</v>
      </c>
      <c r="C116" s="16" t="s">
        <v>140</v>
      </c>
      <c r="D116" s="18">
        <v>2</v>
      </c>
      <c r="E116" s="67">
        <f t="shared" si="54"/>
        <v>774.72</v>
      </c>
      <c r="F116" s="67">
        <f t="shared" si="55"/>
        <v>138.06</v>
      </c>
      <c r="G116" s="67">
        <f t="shared" si="56"/>
        <v>278.62</v>
      </c>
      <c r="H116" s="67">
        <f t="shared" si="57"/>
        <v>1191.4000000000001</v>
      </c>
    </row>
    <row r="117" spans="1:8" ht="17.25" customHeight="1" thickBot="1" x14ac:dyDescent="0.35">
      <c r="A117" s="112"/>
      <c r="B117" s="17">
        <v>290377070</v>
      </c>
      <c r="C117" s="16" t="s">
        <v>141</v>
      </c>
      <c r="D117" s="18">
        <v>1</v>
      </c>
      <c r="E117" s="67">
        <f t="shared" si="54"/>
        <v>387.36</v>
      </c>
      <c r="F117" s="67">
        <f t="shared" si="55"/>
        <v>69.03</v>
      </c>
      <c r="G117" s="67">
        <f t="shared" si="56"/>
        <v>139.31</v>
      </c>
      <c r="H117" s="67">
        <f t="shared" si="57"/>
        <v>595.70000000000005</v>
      </c>
    </row>
    <row r="118" spans="1:8" ht="17.25" customHeight="1" thickBot="1" x14ac:dyDescent="0.35">
      <c r="A118" s="113" t="s">
        <v>142</v>
      </c>
      <c r="B118" s="114"/>
      <c r="C118" s="115"/>
      <c r="D118" s="25">
        <v>18</v>
      </c>
      <c r="E118" s="71">
        <f>SUM(E108:E117)</f>
        <v>6972.4799999999987</v>
      </c>
      <c r="F118" s="71">
        <f t="shared" ref="F118:H118" si="58">SUM(F108:F117)</f>
        <v>1242.5399999999997</v>
      </c>
      <c r="G118" s="71">
        <f t="shared" si="58"/>
        <v>2507.5799999999995</v>
      </c>
      <c r="H118" s="71">
        <f t="shared" si="58"/>
        <v>10722.6</v>
      </c>
    </row>
    <row r="119" spans="1:8" ht="17.25" customHeight="1" thickBot="1" x14ac:dyDescent="0.35">
      <c r="A119" s="110" t="s">
        <v>143</v>
      </c>
      <c r="B119" s="17">
        <v>190389043</v>
      </c>
      <c r="C119" s="16" t="s">
        <v>144</v>
      </c>
      <c r="D119" s="18">
        <v>1</v>
      </c>
      <c r="E119" s="92">
        <f t="shared" ref="E119:E124" si="59">+$D$286*D119</f>
        <v>387.36</v>
      </c>
      <c r="F119" s="92">
        <f t="shared" ref="F119:F124" si="60">+$D$287*D119</f>
        <v>69.03</v>
      </c>
      <c r="G119" s="92">
        <f t="shared" ref="G119:G124" si="61">+$D$288*D119</f>
        <v>139.31</v>
      </c>
      <c r="H119" s="92">
        <f t="shared" ref="H119:H124" si="62">SUM(E119:G119)</f>
        <v>595.70000000000005</v>
      </c>
    </row>
    <row r="120" spans="1:8" ht="17.25" customHeight="1" thickBot="1" x14ac:dyDescent="0.35">
      <c r="A120" s="111"/>
      <c r="B120" s="17">
        <v>190389381</v>
      </c>
      <c r="C120" s="16" t="s">
        <v>145</v>
      </c>
      <c r="D120" s="18">
        <v>8</v>
      </c>
      <c r="E120" s="67">
        <f t="shared" si="59"/>
        <v>3098.88</v>
      </c>
      <c r="F120" s="67">
        <f t="shared" si="60"/>
        <v>552.24</v>
      </c>
      <c r="G120" s="67">
        <f t="shared" si="61"/>
        <v>1114.48</v>
      </c>
      <c r="H120" s="67">
        <f t="shared" si="62"/>
        <v>4765.6000000000004</v>
      </c>
    </row>
    <row r="121" spans="1:8" ht="17.25" customHeight="1" thickBot="1" x14ac:dyDescent="0.35">
      <c r="A121" s="111"/>
      <c r="B121" s="17">
        <v>190390355</v>
      </c>
      <c r="C121" s="16" t="s">
        <v>146</v>
      </c>
      <c r="D121" s="18">
        <v>7</v>
      </c>
      <c r="E121" s="67">
        <f t="shared" si="59"/>
        <v>2711.52</v>
      </c>
      <c r="F121" s="67">
        <f t="shared" si="60"/>
        <v>483.21000000000004</v>
      </c>
      <c r="G121" s="67">
        <f t="shared" si="61"/>
        <v>975.17000000000007</v>
      </c>
      <c r="H121" s="67">
        <f t="shared" si="62"/>
        <v>4169.8999999999996</v>
      </c>
    </row>
    <row r="122" spans="1:8" ht="17.25" customHeight="1" thickBot="1" x14ac:dyDescent="0.35">
      <c r="A122" s="111"/>
      <c r="B122" s="17">
        <v>190398245</v>
      </c>
      <c r="C122" s="16" t="s">
        <v>147</v>
      </c>
      <c r="D122" s="18">
        <v>3</v>
      </c>
      <c r="E122" s="67">
        <f t="shared" si="59"/>
        <v>1162.08</v>
      </c>
      <c r="F122" s="67">
        <f t="shared" si="60"/>
        <v>207.09</v>
      </c>
      <c r="G122" s="67">
        <f t="shared" si="61"/>
        <v>417.93</v>
      </c>
      <c r="H122" s="67">
        <f t="shared" si="62"/>
        <v>1787.1</v>
      </c>
    </row>
    <row r="123" spans="1:8" ht="17.25" customHeight="1" thickBot="1" x14ac:dyDescent="0.35">
      <c r="A123" s="111"/>
      <c r="B123" s="17">
        <v>190398430</v>
      </c>
      <c r="C123" s="16" t="s">
        <v>148</v>
      </c>
      <c r="D123" s="18">
        <v>4</v>
      </c>
      <c r="E123" s="67">
        <f t="shared" si="59"/>
        <v>1549.44</v>
      </c>
      <c r="F123" s="67">
        <f t="shared" si="60"/>
        <v>276.12</v>
      </c>
      <c r="G123" s="67">
        <f t="shared" si="61"/>
        <v>557.24</v>
      </c>
      <c r="H123" s="67">
        <f t="shared" si="62"/>
        <v>2382.8000000000002</v>
      </c>
    </row>
    <row r="124" spans="1:8" ht="17.25" customHeight="1" thickBot="1" x14ac:dyDescent="0.35">
      <c r="A124" s="112"/>
      <c r="B124" s="17">
        <v>190400881</v>
      </c>
      <c r="C124" s="16" t="s">
        <v>149</v>
      </c>
      <c r="D124" s="18">
        <v>1</v>
      </c>
      <c r="E124" s="67">
        <f t="shared" si="59"/>
        <v>387.36</v>
      </c>
      <c r="F124" s="67">
        <f t="shared" si="60"/>
        <v>69.03</v>
      </c>
      <c r="G124" s="67">
        <f t="shared" si="61"/>
        <v>139.31</v>
      </c>
      <c r="H124" s="67">
        <f t="shared" si="62"/>
        <v>595.70000000000005</v>
      </c>
    </row>
    <row r="125" spans="1:8" ht="17.25" customHeight="1" thickBot="1" x14ac:dyDescent="0.35">
      <c r="A125" s="113" t="s">
        <v>150</v>
      </c>
      <c r="B125" s="114"/>
      <c r="C125" s="115"/>
      <c r="D125" s="25">
        <v>24</v>
      </c>
      <c r="E125" s="71">
        <f>SUM(E119:E124)</f>
        <v>9296.6400000000012</v>
      </c>
      <c r="F125" s="71">
        <f t="shared" ref="F125:H125" si="63">SUM(F119:F124)</f>
        <v>1656.72</v>
      </c>
      <c r="G125" s="71">
        <f t="shared" si="63"/>
        <v>3343.44</v>
      </c>
      <c r="H125" s="71">
        <f t="shared" si="63"/>
        <v>14296.800000000003</v>
      </c>
    </row>
    <row r="126" spans="1:8" ht="17.25" customHeight="1" thickBot="1" x14ac:dyDescent="0.35">
      <c r="A126" s="110" t="s">
        <v>151</v>
      </c>
      <c r="B126" s="17">
        <v>190615485</v>
      </c>
      <c r="C126" s="16" t="s">
        <v>152</v>
      </c>
      <c r="D126" s="18">
        <v>2</v>
      </c>
      <c r="E126" s="92">
        <f t="shared" ref="E126:E132" si="64">+$D$286*D126</f>
        <v>774.72</v>
      </c>
      <c r="F126" s="92">
        <f t="shared" ref="F126:F132" si="65">+$D$287*D126</f>
        <v>138.06</v>
      </c>
      <c r="G126" s="92">
        <f t="shared" ref="G126:G132" si="66">+$D$288*D126</f>
        <v>278.62</v>
      </c>
      <c r="H126" s="92">
        <f t="shared" ref="H126:H132" si="67">SUM(E126:G126)</f>
        <v>1191.4000000000001</v>
      </c>
    </row>
    <row r="127" spans="1:8" ht="17.25" customHeight="1" thickBot="1" x14ac:dyDescent="0.35">
      <c r="A127" s="111"/>
      <c r="B127" s="17">
        <v>190615670</v>
      </c>
      <c r="C127" s="16" t="s">
        <v>153</v>
      </c>
      <c r="D127" s="18">
        <v>1</v>
      </c>
      <c r="E127" s="67">
        <f t="shared" si="64"/>
        <v>387.36</v>
      </c>
      <c r="F127" s="67">
        <f t="shared" si="65"/>
        <v>69.03</v>
      </c>
      <c r="G127" s="67">
        <f t="shared" si="66"/>
        <v>139.31</v>
      </c>
      <c r="H127" s="67">
        <f t="shared" si="67"/>
        <v>595.70000000000005</v>
      </c>
    </row>
    <row r="128" spans="1:8" ht="17.25" customHeight="1" thickBot="1" x14ac:dyDescent="0.35">
      <c r="A128" s="111"/>
      <c r="B128" s="17">
        <v>190616053</v>
      </c>
      <c r="C128" s="16" t="s">
        <v>154</v>
      </c>
      <c r="D128" s="18">
        <v>3</v>
      </c>
      <c r="E128" s="67">
        <f t="shared" si="64"/>
        <v>1162.08</v>
      </c>
      <c r="F128" s="67">
        <f t="shared" si="65"/>
        <v>207.09</v>
      </c>
      <c r="G128" s="67">
        <f t="shared" si="66"/>
        <v>417.93</v>
      </c>
      <c r="H128" s="67">
        <f t="shared" si="67"/>
        <v>1787.1</v>
      </c>
    </row>
    <row r="129" spans="1:8" ht="17.25" customHeight="1" thickBot="1" x14ac:dyDescent="0.35">
      <c r="A129" s="111"/>
      <c r="B129" s="17">
        <v>190617874</v>
      </c>
      <c r="C129" s="16" t="s">
        <v>155</v>
      </c>
      <c r="D129" s="18">
        <v>1</v>
      </c>
      <c r="E129" s="67">
        <f t="shared" si="64"/>
        <v>387.36</v>
      </c>
      <c r="F129" s="67">
        <f t="shared" si="65"/>
        <v>69.03</v>
      </c>
      <c r="G129" s="67">
        <f t="shared" si="66"/>
        <v>139.31</v>
      </c>
      <c r="H129" s="67">
        <f t="shared" si="67"/>
        <v>595.70000000000005</v>
      </c>
    </row>
    <row r="130" spans="1:8" ht="17.25" customHeight="1" thickBot="1" x14ac:dyDescent="0.35">
      <c r="A130" s="111"/>
      <c r="B130" s="17">
        <v>190622864</v>
      </c>
      <c r="C130" s="16" t="s">
        <v>156</v>
      </c>
      <c r="D130" s="18">
        <v>3</v>
      </c>
      <c r="E130" s="67">
        <f t="shared" si="64"/>
        <v>1162.08</v>
      </c>
      <c r="F130" s="67">
        <f t="shared" si="65"/>
        <v>207.09</v>
      </c>
      <c r="G130" s="67">
        <f t="shared" si="66"/>
        <v>417.93</v>
      </c>
      <c r="H130" s="67">
        <f t="shared" si="67"/>
        <v>1787.1</v>
      </c>
    </row>
    <row r="131" spans="1:8" ht="17.25" customHeight="1" thickBot="1" x14ac:dyDescent="0.35">
      <c r="A131" s="111"/>
      <c r="B131" s="17">
        <v>290614950</v>
      </c>
      <c r="C131" s="16" t="s">
        <v>157</v>
      </c>
      <c r="D131" s="18">
        <v>4</v>
      </c>
      <c r="E131" s="67">
        <f t="shared" si="64"/>
        <v>1549.44</v>
      </c>
      <c r="F131" s="67">
        <f t="shared" si="65"/>
        <v>276.12</v>
      </c>
      <c r="G131" s="67">
        <f t="shared" si="66"/>
        <v>557.24</v>
      </c>
      <c r="H131" s="67">
        <f t="shared" si="67"/>
        <v>2382.8000000000002</v>
      </c>
    </row>
    <row r="132" spans="1:8" ht="17.25" customHeight="1" thickBot="1" x14ac:dyDescent="0.35">
      <c r="A132" s="112"/>
      <c r="B132" s="17">
        <v>290623390</v>
      </c>
      <c r="C132" s="16" t="s">
        <v>158</v>
      </c>
      <c r="D132" s="18">
        <v>7</v>
      </c>
      <c r="E132" s="67">
        <f t="shared" si="64"/>
        <v>2711.52</v>
      </c>
      <c r="F132" s="67">
        <f t="shared" si="65"/>
        <v>483.21000000000004</v>
      </c>
      <c r="G132" s="67">
        <f t="shared" si="66"/>
        <v>975.17000000000007</v>
      </c>
      <c r="H132" s="67">
        <f t="shared" si="67"/>
        <v>4169.8999999999996</v>
      </c>
    </row>
    <row r="133" spans="1:8" ht="17.25" customHeight="1" thickBot="1" x14ac:dyDescent="0.35">
      <c r="A133" s="113" t="s">
        <v>159</v>
      </c>
      <c r="B133" s="114"/>
      <c r="C133" s="115"/>
      <c r="D133" s="25">
        <v>21</v>
      </c>
      <c r="E133" s="71">
        <f>SUM(E126:E132)</f>
        <v>8134.5599999999995</v>
      </c>
      <c r="F133" s="71">
        <f t="shared" ref="F133:H133" si="68">SUM(F126:F132)</f>
        <v>1449.63</v>
      </c>
      <c r="G133" s="71">
        <f t="shared" si="68"/>
        <v>2925.51</v>
      </c>
      <c r="H133" s="71">
        <f t="shared" si="68"/>
        <v>12509.699999999999</v>
      </c>
    </row>
    <row r="134" spans="1:8" ht="17.25" customHeight="1" thickBot="1" x14ac:dyDescent="0.35">
      <c r="A134" s="110" t="s">
        <v>160</v>
      </c>
      <c r="B134" s="17">
        <v>191130983</v>
      </c>
      <c r="C134" s="16" t="s">
        <v>161</v>
      </c>
      <c r="D134" s="18">
        <v>1</v>
      </c>
      <c r="E134" s="92">
        <f t="shared" ref="E134:E135" si="69">+$D$286*D134</f>
        <v>387.36</v>
      </c>
      <c r="F134" s="92">
        <f t="shared" ref="F134:F135" si="70">+$D$287*D134</f>
        <v>69.03</v>
      </c>
      <c r="G134" s="92">
        <f t="shared" ref="G134:G135" si="71">+$D$288*D134</f>
        <v>139.31</v>
      </c>
      <c r="H134" s="92">
        <f t="shared" ref="H134:H135" si="72">SUM(E134:G134)</f>
        <v>595.70000000000005</v>
      </c>
    </row>
    <row r="135" spans="1:8" ht="17.25" customHeight="1" thickBot="1" x14ac:dyDescent="0.35">
      <c r="A135" s="112"/>
      <c r="B135" s="17">
        <v>291128570</v>
      </c>
      <c r="C135" s="16" t="s">
        <v>430</v>
      </c>
      <c r="D135" s="18">
        <v>1</v>
      </c>
      <c r="E135" s="67">
        <f t="shared" si="69"/>
        <v>387.36</v>
      </c>
      <c r="F135" s="67">
        <f t="shared" si="70"/>
        <v>69.03</v>
      </c>
      <c r="G135" s="67">
        <f t="shared" si="71"/>
        <v>139.31</v>
      </c>
      <c r="H135" s="67">
        <f t="shared" si="72"/>
        <v>595.70000000000005</v>
      </c>
    </row>
    <row r="136" spans="1:8" ht="17.25" customHeight="1" thickBot="1" x14ac:dyDescent="0.35">
      <c r="A136" s="113" t="s">
        <v>162</v>
      </c>
      <c r="B136" s="114"/>
      <c r="C136" s="115"/>
      <c r="D136" s="25">
        <v>2</v>
      </c>
      <c r="E136" s="71">
        <f>SUM(E134:E135)</f>
        <v>774.72</v>
      </c>
      <c r="F136" s="71">
        <f t="shared" ref="F136:H136" si="73">SUM(F134:F135)</f>
        <v>138.06</v>
      </c>
      <c r="G136" s="71">
        <f t="shared" si="73"/>
        <v>278.62</v>
      </c>
      <c r="H136" s="71">
        <f t="shared" si="73"/>
        <v>1191.4000000000001</v>
      </c>
    </row>
    <row r="137" spans="1:8" ht="17.25" customHeight="1" thickBot="1" x14ac:dyDescent="0.35">
      <c r="A137" s="110" t="s">
        <v>163</v>
      </c>
      <c r="B137" s="17">
        <v>190212573</v>
      </c>
      <c r="C137" s="16" t="s">
        <v>164</v>
      </c>
      <c r="D137" s="18">
        <v>1</v>
      </c>
      <c r="E137" s="92">
        <f t="shared" ref="E137:E141" si="74">+$D$286*D137</f>
        <v>387.36</v>
      </c>
      <c r="F137" s="92">
        <f t="shared" ref="F137:F141" si="75">+$D$287*D137</f>
        <v>69.03</v>
      </c>
      <c r="G137" s="92">
        <f t="shared" ref="G137:G141" si="76">+$D$288*D137</f>
        <v>139.31</v>
      </c>
      <c r="H137" s="92">
        <f t="shared" ref="H137:H141" si="77">SUM(E137:G137)</f>
        <v>595.70000000000005</v>
      </c>
    </row>
    <row r="138" spans="1:8" ht="17.25" customHeight="1" thickBot="1" x14ac:dyDescent="0.35">
      <c r="A138" s="111"/>
      <c r="B138" s="17">
        <v>290213480</v>
      </c>
      <c r="C138" s="16" t="s">
        <v>165</v>
      </c>
      <c r="D138" s="18">
        <v>1</v>
      </c>
      <c r="E138" s="67">
        <f t="shared" si="74"/>
        <v>387.36</v>
      </c>
      <c r="F138" s="67">
        <f t="shared" si="75"/>
        <v>69.03</v>
      </c>
      <c r="G138" s="67">
        <f t="shared" si="76"/>
        <v>139.31</v>
      </c>
      <c r="H138" s="67">
        <f t="shared" si="77"/>
        <v>595.70000000000005</v>
      </c>
    </row>
    <row r="139" spans="1:8" ht="17.25" customHeight="1" thickBot="1" x14ac:dyDescent="0.35">
      <c r="A139" s="111"/>
      <c r="B139" s="17">
        <v>307399715</v>
      </c>
      <c r="C139" s="16" t="s">
        <v>166</v>
      </c>
      <c r="D139" s="18">
        <v>4</v>
      </c>
      <c r="E139" s="67">
        <f t="shared" si="74"/>
        <v>1549.44</v>
      </c>
      <c r="F139" s="67">
        <f t="shared" si="75"/>
        <v>276.12</v>
      </c>
      <c r="G139" s="67">
        <f t="shared" si="76"/>
        <v>557.24</v>
      </c>
      <c r="H139" s="67">
        <f t="shared" si="77"/>
        <v>2382.8000000000002</v>
      </c>
    </row>
    <row r="140" spans="1:8" ht="17.25" customHeight="1" thickBot="1" x14ac:dyDescent="0.35">
      <c r="A140" s="111"/>
      <c r="B140" s="17">
        <v>307400085</v>
      </c>
      <c r="C140" s="16" t="s">
        <v>167</v>
      </c>
      <c r="D140" s="18">
        <v>3</v>
      </c>
      <c r="E140" s="67">
        <f t="shared" si="74"/>
        <v>1162.08</v>
      </c>
      <c r="F140" s="67">
        <f t="shared" si="75"/>
        <v>207.09</v>
      </c>
      <c r="G140" s="67">
        <f t="shared" si="76"/>
        <v>417.93</v>
      </c>
      <c r="H140" s="67">
        <f t="shared" si="77"/>
        <v>1787.1</v>
      </c>
    </row>
    <row r="141" spans="1:8" ht="17.25" customHeight="1" thickBot="1" x14ac:dyDescent="0.35">
      <c r="A141" s="112"/>
      <c r="B141" s="17">
        <v>307400473</v>
      </c>
      <c r="C141" s="16" t="s">
        <v>168</v>
      </c>
      <c r="D141" s="18">
        <v>3</v>
      </c>
      <c r="E141" s="67">
        <f t="shared" si="74"/>
        <v>1162.08</v>
      </c>
      <c r="F141" s="67">
        <f t="shared" si="75"/>
        <v>207.09</v>
      </c>
      <c r="G141" s="67">
        <f t="shared" si="76"/>
        <v>417.93</v>
      </c>
      <c r="H141" s="67">
        <f t="shared" si="77"/>
        <v>1787.1</v>
      </c>
    </row>
    <row r="142" spans="1:8" ht="17.25" customHeight="1" thickBot="1" x14ac:dyDescent="0.35">
      <c r="A142" s="113" t="s">
        <v>169</v>
      </c>
      <c r="B142" s="114"/>
      <c r="C142" s="115"/>
      <c r="D142" s="25">
        <v>12</v>
      </c>
      <c r="E142" s="71">
        <f>SUM(E137:E141)</f>
        <v>4648.32</v>
      </c>
      <c r="F142" s="71">
        <f t="shared" ref="F142:H142" si="78">SUM(F137:F141)</f>
        <v>828.36</v>
      </c>
      <c r="G142" s="71">
        <f t="shared" si="78"/>
        <v>1671.72</v>
      </c>
      <c r="H142" s="71">
        <f t="shared" si="78"/>
        <v>7148.4</v>
      </c>
    </row>
    <row r="143" spans="1:8" ht="17.25" customHeight="1" thickBot="1" x14ac:dyDescent="0.35">
      <c r="A143" s="110" t="s">
        <v>170</v>
      </c>
      <c r="B143" s="17">
        <v>190670720</v>
      </c>
      <c r="C143" s="16" t="s">
        <v>171</v>
      </c>
      <c r="D143" s="18">
        <v>2</v>
      </c>
      <c r="E143" s="92">
        <f t="shared" ref="E143:E150" si="79">+$D$286*D143</f>
        <v>774.72</v>
      </c>
      <c r="F143" s="92">
        <f t="shared" ref="F143:F150" si="80">+$D$287*D143</f>
        <v>138.06</v>
      </c>
      <c r="G143" s="92">
        <f t="shared" ref="G143:G150" si="81">+$D$288*D143</f>
        <v>278.62</v>
      </c>
      <c r="H143" s="92">
        <f t="shared" ref="H143:H150" si="82">SUM(E143:G143)</f>
        <v>1191.4000000000001</v>
      </c>
    </row>
    <row r="144" spans="1:8" ht="17.25" customHeight="1" thickBot="1" x14ac:dyDescent="0.35">
      <c r="A144" s="111"/>
      <c r="B144" s="17">
        <v>190672739</v>
      </c>
      <c r="C144" s="16" t="s">
        <v>172</v>
      </c>
      <c r="D144" s="18">
        <v>4</v>
      </c>
      <c r="E144" s="67">
        <f t="shared" si="79"/>
        <v>1549.44</v>
      </c>
      <c r="F144" s="67">
        <f t="shared" si="80"/>
        <v>276.12</v>
      </c>
      <c r="G144" s="67">
        <f t="shared" si="81"/>
        <v>557.24</v>
      </c>
      <c r="H144" s="67">
        <f t="shared" si="82"/>
        <v>2382.8000000000002</v>
      </c>
    </row>
    <row r="145" spans="1:8" ht="17.25" customHeight="1" thickBot="1" x14ac:dyDescent="0.35">
      <c r="A145" s="111"/>
      <c r="B145" s="17">
        <v>190673798</v>
      </c>
      <c r="C145" s="16" t="s">
        <v>173</v>
      </c>
      <c r="D145" s="18">
        <v>1</v>
      </c>
      <c r="E145" s="67">
        <f t="shared" si="79"/>
        <v>387.36</v>
      </c>
      <c r="F145" s="67">
        <f t="shared" si="80"/>
        <v>69.03</v>
      </c>
      <c r="G145" s="67">
        <f t="shared" si="81"/>
        <v>139.31</v>
      </c>
      <c r="H145" s="67">
        <f t="shared" si="82"/>
        <v>595.70000000000005</v>
      </c>
    </row>
    <row r="146" spans="1:8" ht="17.25" customHeight="1" thickBot="1" x14ac:dyDescent="0.35">
      <c r="A146" s="111"/>
      <c r="B146" s="17">
        <v>190673983</v>
      </c>
      <c r="C146" s="16" t="s">
        <v>174</v>
      </c>
      <c r="D146" s="18">
        <v>2</v>
      </c>
      <c r="E146" s="67">
        <f t="shared" si="79"/>
        <v>774.72</v>
      </c>
      <c r="F146" s="67">
        <f t="shared" si="80"/>
        <v>138.06</v>
      </c>
      <c r="G146" s="67">
        <f t="shared" si="81"/>
        <v>278.62</v>
      </c>
      <c r="H146" s="67">
        <f t="shared" si="82"/>
        <v>1191.4000000000001</v>
      </c>
    </row>
    <row r="147" spans="1:8" ht="17.25" customHeight="1" thickBot="1" x14ac:dyDescent="0.35">
      <c r="A147" s="111"/>
      <c r="B147" s="17">
        <v>190714355</v>
      </c>
      <c r="C147" s="16" t="s">
        <v>175</v>
      </c>
      <c r="D147" s="18">
        <v>3</v>
      </c>
      <c r="E147" s="67">
        <f t="shared" si="79"/>
        <v>1162.08</v>
      </c>
      <c r="F147" s="67">
        <f t="shared" si="80"/>
        <v>207.09</v>
      </c>
      <c r="G147" s="67">
        <f t="shared" si="81"/>
        <v>417.93</v>
      </c>
      <c r="H147" s="67">
        <f t="shared" si="82"/>
        <v>1787.1</v>
      </c>
    </row>
    <row r="148" spans="1:8" ht="17.25" customHeight="1" thickBot="1" x14ac:dyDescent="0.35">
      <c r="A148" s="111"/>
      <c r="B148" s="17">
        <v>190714693</v>
      </c>
      <c r="C148" s="16" t="s">
        <v>176</v>
      </c>
      <c r="D148" s="18">
        <v>3</v>
      </c>
      <c r="E148" s="67">
        <f t="shared" si="79"/>
        <v>1162.08</v>
      </c>
      <c r="F148" s="67">
        <f t="shared" si="80"/>
        <v>207.09</v>
      </c>
      <c r="G148" s="67">
        <f t="shared" si="81"/>
        <v>417.93</v>
      </c>
      <c r="H148" s="67">
        <f t="shared" si="82"/>
        <v>1787.1</v>
      </c>
    </row>
    <row r="149" spans="1:8" ht="17.25" customHeight="1" thickBot="1" x14ac:dyDescent="0.35">
      <c r="A149" s="111"/>
      <c r="B149" s="17">
        <v>190714921</v>
      </c>
      <c r="C149" s="16" t="s">
        <v>177</v>
      </c>
      <c r="D149" s="18">
        <v>10</v>
      </c>
      <c r="E149" s="67">
        <f t="shared" si="79"/>
        <v>3873.6000000000004</v>
      </c>
      <c r="F149" s="67">
        <f t="shared" si="80"/>
        <v>690.3</v>
      </c>
      <c r="G149" s="67">
        <f t="shared" si="81"/>
        <v>1393.1</v>
      </c>
      <c r="H149" s="67">
        <f t="shared" si="82"/>
        <v>5957</v>
      </c>
    </row>
    <row r="150" spans="1:8" ht="17.25" customHeight="1" thickBot="1" x14ac:dyDescent="0.35">
      <c r="A150" s="112"/>
      <c r="B150" s="17">
        <v>290714160</v>
      </c>
      <c r="C150" s="16" t="s">
        <v>178</v>
      </c>
      <c r="D150" s="18">
        <v>2</v>
      </c>
      <c r="E150" s="67">
        <f t="shared" si="79"/>
        <v>774.72</v>
      </c>
      <c r="F150" s="67">
        <f t="shared" si="80"/>
        <v>138.06</v>
      </c>
      <c r="G150" s="67">
        <f t="shared" si="81"/>
        <v>278.62</v>
      </c>
      <c r="H150" s="67">
        <f t="shared" si="82"/>
        <v>1191.4000000000001</v>
      </c>
    </row>
    <row r="151" spans="1:8" ht="17.25" customHeight="1" thickBot="1" x14ac:dyDescent="0.35">
      <c r="A151" s="113" t="s">
        <v>179</v>
      </c>
      <c r="B151" s="114"/>
      <c r="C151" s="115"/>
      <c r="D151" s="25">
        <v>27</v>
      </c>
      <c r="E151" s="71">
        <f>SUM(E143:E150)</f>
        <v>10458.719999999999</v>
      </c>
      <c r="F151" s="71">
        <f t="shared" ref="F151:H151" si="83">SUM(F143:F150)</f>
        <v>1863.81</v>
      </c>
      <c r="G151" s="71">
        <f t="shared" si="83"/>
        <v>3761.37</v>
      </c>
      <c r="H151" s="71">
        <f t="shared" si="83"/>
        <v>16083.900000000001</v>
      </c>
    </row>
    <row r="152" spans="1:8" ht="17.25" customHeight="1" thickBot="1" x14ac:dyDescent="0.35">
      <c r="A152" s="110" t="s">
        <v>180</v>
      </c>
      <c r="B152" s="17">
        <v>190082578</v>
      </c>
      <c r="C152" s="16" t="s">
        <v>181</v>
      </c>
      <c r="D152" s="18">
        <v>11</v>
      </c>
      <c r="E152" s="92">
        <f t="shared" ref="E152:E159" si="84">+$D$286*D152</f>
        <v>4260.96</v>
      </c>
      <c r="F152" s="92">
        <f t="shared" ref="F152:F159" si="85">+$D$287*D152</f>
        <v>759.33</v>
      </c>
      <c r="G152" s="92">
        <f t="shared" ref="G152:G159" si="86">+$D$288*D152</f>
        <v>1532.41</v>
      </c>
      <c r="H152" s="92">
        <f t="shared" ref="H152:H159" si="87">SUM(E152:G152)</f>
        <v>6552.7</v>
      </c>
    </row>
    <row r="153" spans="1:8" ht="17.25" customHeight="1" thickBot="1" x14ac:dyDescent="0.35">
      <c r="A153" s="111"/>
      <c r="B153" s="17">
        <v>190082959</v>
      </c>
      <c r="C153" s="16" t="s">
        <v>182</v>
      </c>
      <c r="D153" s="18">
        <v>2</v>
      </c>
      <c r="E153" s="67">
        <f t="shared" si="84"/>
        <v>774.72</v>
      </c>
      <c r="F153" s="67">
        <f t="shared" si="85"/>
        <v>138.06</v>
      </c>
      <c r="G153" s="67">
        <f t="shared" si="86"/>
        <v>278.62</v>
      </c>
      <c r="H153" s="67">
        <f t="shared" si="87"/>
        <v>1191.4000000000001</v>
      </c>
    </row>
    <row r="154" spans="1:8" ht="17.25" customHeight="1" thickBot="1" x14ac:dyDescent="0.35">
      <c r="A154" s="111"/>
      <c r="B154" s="17">
        <v>190105112</v>
      </c>
      <c r="C154" s="16" t="s">
        <v>183</v>
      </c>
      <c r="D154" s="18">
        <v>2</v>
      </c>
      <c r="E154" s="67">
        <f t="shared" si="84"/>
        <v>774.72</v>
      </c>
      <c r="F154" s="67">
        <f t="shared" si="85"/>
        <v>138.06</v>
      </c>
      <c r="G154" s="67">
        <f t="shared" si="86"/>
        <v>278.62</v>
      </c>
      <c r="H154" s="67">
        <f t="shared" si="87"/>
        <v>1191.4000000000001</v>
      </c>
    </row>
    <row r="155" spans="1:8" ht="17.25" customHeight="1" thickBot="1" x14ac:dyDescent="0.35">
      <c r="A155" s="111"/>
      <c r="B155" s="17">
        <v>190105646</v>
      </c>
      <c r="C155" s="16" t="s">
        <v>184</v>
      </c>
      <c r="D155" s="18">
        <v>4</v>
      </c>
      <c r="E155" s="67">
        <f t="shared" si="84"/>
        <v>1549.44</v>
      </c>
      <c r="F155" s="67">
        <f t="shared" si="85"/>
        <v>276.12</v>
      </c>
      <c r="G155" s="67">
        <f t="shared" si="86"/>
        <v>557.24</v>
      </c>
      <c r="H155" s="67">
        <f t="shared" si="87"/>
        <v>2382.8000000000002</v>
      </c>
    </row>
    <row r="156" spans="1:8" ht="17.25" customHeight="1" thickBot="1" x14ac:dyDescent="0.35">
      <c r="A156" s="111"/>
      <c r="B156" s="17">
        <v>190106552</v>
      </c>
      <c r="C156" s="16" t="s">
        <v>185</v>
      </c>
      <c r="D156" s="18">
        <v>3</v>
      </c>
      <c r="E156" s="67">
        <f t="shared" si="84"/>
        <v>1162.08</v>
      </c>
      <c r="F156" s="67">
        <f t="shared" si="85"/>
        <v>207.09</v>
      </c>
      <c r="G156" s="67">
        <f t="shared" si="86"/>
        <v>417.93</v>
      </c>
      <c r="H156" s="67">
        <f t="shared" si="87"/>
        <v>1787.1</v>
      </c>
    </row>
    <row r="157" spans="1:8" ht="17.25" customHeight="1" thickBot="1" x14ac:dyDescent="0.35">
      <c r="A157" s="111"/>
      <c r="B157" s="17">
        <v>190106933</v>
      </c>
      <c r="C157" s="16" t="s">
        <v>186</v>
      </c>
      <c r="D157" s="18">
        <v>8</v>
      </c>
      <c r="E157" s="67">
        <f t="shared" si="84"/>
        <v>3098.88</v>
      </c>
      <c r="F157" s="67">
        <f t="shared" si="85"/>
        <v>552.24</v>
      </c>
      <c r="G157" s="67">
        <f t="shared" si="86"/>
        <v>1114.48</v>
      </c>
      <c r="H157" s="67">
        <f t="shared" si="87"/>
        <v>4765.6000000000004</v>
      </c>
    </row>
    <row r="158" spans="1:8" ht="17.25" customHeight="1" thickBot="1" x14ac:dyDescent="0.35">
      <c r="A158" s="111"/>
      <c r="B158" s="17">
        <v>290082230</v>
      </c>
      <c r="C158" s="16" t="s">
        <v>187</v>
      </c>
      <c r="D158" s="18">
        <v>1</v>
      </c>
      <c r="E158" s="67">
        <f t="shared" si="84"/>
        <v>387.36</v>
      </c>
      <c r="F158" s="67">
        <f t="shared" si="85"/>
        <v>69.03</v>
      </c>
      <c r="G158" s="67">
        <f t="shared" si="86"/>
        <v>139.31</v>
      </c>
      <c r="H158" s="67">
        <f t="shared" si="87"/>
        <v>595.70000000000005</v>
      </c>
    </row>
    <row r="159" spans="1:8" ht="17.25" customHeight="1" thickBot="1" x14ac:dyDescent="0.35">
      <c r="A159" s="112"/>
      <c r="B159" s="17">
        <v>290986160</v>
      </c>
      <c r="C159" s="16" t="s">
        <v>188</v>
      </c>
      <c r="D159" s="18">
        <v>1</v>
      </c>
      <c r="E159" s="67">
        <f t="shared" si="84"/>
        <v>387.36</v>
      </c>
      <c r="F159" s="67">
        <f t="shared" si="85"/>
        <v>69.03</v>
      </c>
      <c r="G159" s="67">
        <f t="shared" si="86"/>
        <v>139.31</v>
      </c>
      <c r="H159" s="67">
        <f t="shared" si="87"/>
        <v>595.70000000000005</v>
      </c>
    </row>
    <row r="160" spans="1:8" ht="17.25" customHeight="1" thickBot="1" x14ac:dyDescent="0.35">
      <c r="A160" s="113" t="s">
        <v>189</v>
      </c>
      <c r="B160" s="114"/>
      <c r="C160" s="115"/>
      <c r="D160" s="25">
        <v>32</v>
      </c>
      <c r="E160" s="71">
        <f>SUM(E152:E159)</f>
        <v>12395.52</v>
      </c>
      <c r="F160" s="71">
        <f t="shared" ref="F160:H160" si="88">SUM(F152:F159)</f>
        <v>2208.9600000000005</v>
      </c>
      <c r="G160" s="71">
        <f t="shared" si="88"/>
        <v>4457.920000000001</v>
      </c>
      <c r="H160" s="71">
        <f t="shared" si="88"/>
        <v>19062.400000000001</v>
      </c>
    </row>
    <row r="161" spans="1:8" ht="17.25" customHeight="1" thickBot="1" x14ac:dyDescent="0.35">
      <c r="A161" s="16" t="s">
        <v>190</v>
      </c>
      <c r="B161" s="17">
        <v>191129148</v>
      </c>
      <c r="C161" s="16" t="s">
        <v>191</v>
      </c>
      <c r="D161" s="18">
        <v>6</v>
      </c>
      <c r="E161" s="92">
        <f>+$D$286*D161</f>
        <v>2324.16</v>
      </c>
      <c r="F161" s="92">
        <f>+$D$287*D161</f>
        <v>414.18</v>
      </c>
      <c r="G161" s="92">
        <f>+$D$288*D161</f>
        <v>835.86</v>
      </c>
      <c r="H161" s="92">
        <f>SUM(E161:G161)</f>
        <v>3574.2</v>
      </c>
    </row>
    <row r="162" spans="1:8" ht="17.25" customHeight="1" thickBot="1" x14ac:dyDescent="0.35">
      <c r="A162" s="113" t="s">
        <v>192</v>
      </c>
      <c r="B162" s="114"/>
      <c r="C162" s="115"/>
      <c r="D162" s="25">
        <v>6</v>
      </c>
      <c r="E162" s="71">
        <f>SUM(E161)</f>
        <v>2324.16</v>
      </c>
      <c r="F162" s="71">
        <f t="shared" ref="F162:G162" si="89">SUM(F161)</f>
        <v>414.18</v>
      </c>
      <c r="G162" s="71">
        <f t="shared" si="89"/>
        <v>835.86</v>
      </c>
      <c r="H162" s="71">
        <f>SUM(H161)</f>
        <v>3574.2</v>
      </c>
    </row>
    <row r="163" spans="1:8" ht="17.25" customHeight="1" thickBot="1" x14ac:dyDescent="0.35">
      <c r="A163" s="110" t="s">
        <v>193</v>
      </c>
      <c r="B163" s="17">
        <v>190227842</v>
      </c>
      <c r="C163" s="16" t="s">
        <v>194</v>
      </c>
      <c r="D163" s="18">
        <v>1</v>
      </c>
      <c r="E163" s="92">
        <f t="shared" ref="E163:E167" si="90">+$D$286*D163</f>
        <v>387.36</v>
      </c>
      <c r="F163" s="92">
        <f t="shared" ref="F163:F167" si="91">+$D$287*D163</f>
        <v>69.03</v>
      </c>
      <c r="G163" s="92">
        <f t="shared" ref="G163:G167" si="92">+$D$288*D163</f>
        <v>139.31</v>
      </c>
      <c r="H163" s="92">
        <f t="shared" ref="H163:H167" si="93">SUM(E163:G163)</f>
        <v>595.70000000000005</v>
      </c>
    </row>
    <row r="164" spans="1:8" ht="17.25" customHeight="1" thickBot="1" x14ac:dyDescent="0.35">
      <c r="A164" s="111"/>
      <c r="B164" s="17">
        <v>190227995</v>
      </c>
      <c r="C164" s="16" t="s">
        <v>195</v>
      </c>
      <c r="D164" s="18">
        <v>6</v>
      </c>
      <c r="E164" s="67">
        <f t="shared" si="90"/>
        <v>2324.16</v>
      </c>
      <c r="F164" s="67">
        <f t="shared" si="91"/>
        <v>414.18</v>
      </c>
      <c r="G164" s="67">
        <f t="shared" si="92"/>
        <v>835.86</v>
      </c>
      <c r="H164" s="67">
        <f t="shared" si="93"/>
        <v>3574.2</v>
      </c>
    </row>
    <row r="165" spans="1:8" ht="17.25" customHeight="1" thickBot="1" x14ac:dyDescent="0.35">
      <c r="A165" s="111"/>
      <c r="B165" s="17">
        <v>290228030</v>
      </c>
      <c r="C165" s="16" t="s">
        <v>196</v>
      </c>
      <c r="D165" s="18">
        <v>2</v>
      </c>
      <c r="E165" s="67">
        <f t="shared" si="90"/>
        <v>774.72</v>
      </c>
      <c r="F165" s="67">
        <f t="shared" si="91"/>
        <v>138.06</v>
      </c>
      <c r="G165" s="67">
        <f t="shared" si="92"/>
        <v>278.62</v>
      </c>
      <c r="H165" s="67">
        <f t="shared" si="93"/>
        <v>1191.4000000000001</v>
      </c>
    </row>
    <row r="166" spans="1:8" ht="17.25" customHeight="1" thickBot="1" x14ac:dyDescent="0.35">
      <c r="A166" s="111"/>
      <c r="B166" s="17">
        <v>290250660</v>
      </c>
      <c r="C166" s="16" t="s">
        <v>197</v>
      </c>
      <c r="D166" s="18">
        <v>2</v>
      </c>
      <c r="E166" s="67">
        <f t="shared" si="90"/>
        <v>774.72</v>
      </c>
      <c r="F166" s="67">
        <f t="shared" si="91"/>
        <v>138.06</v>
      </c>
      <c r="G166" s="67">
        <f t="shared" si="92"/>
        <v>278.62</v>
      </c>
      <c r="H166" s="67">
        <f t="shared" si="93"/>
        <v>1191.4000000000001</v>
      </c>
    </row>
    <row r="167" spans="1:8" ht="17.25" customHeight="1" thickBot="1" x14ac:dyDescent="0.35">
      <c r="A167" s="112"/>
      <c r="B167" s="17">
        <v>302662322</v>
      </c>
      <c r="C167" s="16" t="s">
        <v>198</v>
      </c>
      <c r="D167" s="18">
        <v>2</v>
      </c>
      <c r="E167" s="67">
        <f t="shared" si="90"/>
        <v>774.72</v>
      </c>
      <c r="F167" s="67">
        <f t="shared" si="91"/>
        <v>138.06</v>
      </c>
      <c r="G167" s="67">
        <f t="shared" si="92"/>
        <v>278.62</v>
      </c>
      <c r="H167" s="67">
        <f t="shared" si="93"/>
        <v>1191.4000000000001</v>
      </c>
    </row>
    <row r="168" spans="1:8" ht="17.25" customHeight="1" thickBot="1" x14ac:dyDescent="0.35">
      <c r="A168" s="113" t="s">
        <v>199</v>
      </c>
      <c r="B168" s="114"/>
      <c r="C168" s="115"/>
      <c r="D168" s="25">
        <v>13</v>
      </c>
      <c r="E168" s="71">
        <f>SUM(E163:E167)</f>
        <v>5035.68</v>
      </c>
      <c r="F168" s="71">
        <f t="shared" ref="F168:H168" si="94">SUM(F163:F167)</f>
        <v>897.38999999999987</v>
      </c>
      <c r="G168" s="71">
        <f t="shared" si="94"/>
        <v>1811.0299999999997</v>
      </c>
      <c r="H168" s="71">
        <f t="shared" si="94"/>
        <v>7744.0999999999985</v>
      </c>
    </row>
    <row r="169" spans="1:8" ht="17.25" customHeight="1" thickBot="1" x14ac:dyDescent="0.35">
      <c r="A169" s="110" t="s">
        <v>200</v>
      </c>
      <c r="B169" s="17">
        <v>190892137</v>
      </c>
      <c r="C169" s="16" t="s">
        <v>201</v>
      </c>
      <c r="D169" s="18">
        <v>4</v>
      </c>
      <c r="E169" s="92">
        <f t="shared" ref="E169:E172" si="95">+$D$286*D169</f>
        <v>1549.44</v>
      </c>
      <c r="F169" s="92">
        <f t="shared" ref="F169:F172" si="96">+$D$287*D169</f>
        <v>276.12</v>
      </c>
      <c r="G169" s="92">
        <f t="shared" ref="G169:G172" si="97">+$D$288*D169</f>
        <v>557.24</v>
      </c>
      <c r="H169" s="92">
        <f t="shared" ref="H169:H172" si="98">SUM(E169:G169)</f>
        <v>2382.8000000000002</v>
      </c>
    </row>
    <row r="170" spans="1:8" ht="17.25" customHeight="1" thickBot="1" x14ac:dyDescent="0.35">
      <c r="A170" s="111"/>
      <c r="B170" s="17">
        <v>190892322</v>
      </c>
      <c r="C170" s="16" t="s">
        <v>202</v>
      </c>
      <c r="D170" s="18">
        <v>6</v>
      </c>
      <c r="E170" s="67">
        <f t="shared" si="95"/>
        <v>2324.16</v>
      </c>
      <c r="F170" s="67">
        <f t="shared" si="96"/>
        <v>414.18</v>
      </c>
      <c r="G170" s="67">
        <f t="shared" si="97"/>
        <v>835.86</v>
      </c>
      <c r="H170" s="67">
        <f t="shared" si="98"/>
        <v>3574.2</v>
      </c>
    </row>
    <row r="171" spans="1:8" ht="17.25" customHeight="1" thickBot="1" x14ac:dyDescent="0.35">
      <c r="A171" s="111"/>
      <c r="B171" s="17">
        <v>190893424</v>
      </c>
      <c r="C171" s="16" t="s">
        <v>203</v>
      </c>
      <c r="D171" s="18">
        <v>2</v>
      </c>
      <c r="E171" s="67">
        <f t="shared" si="95"/>
        <v>774.72</v>
      </c>
      <c r="F171" s="67">
        <f t="shared" si="96"/>
        <v>138.06</v>
      </c>
      <c r="G171" s="67">
        <f t="shared" si="97"/>
        <v>278.62</v>
      </c>
      <c r="H171" s="67">
        <f t="shared" si="98"/>
        <v>1191.4000000000001</v>
      </c>
    </row>
    <row r="172" spans="1:8" ht="17.25" customHeight="1" thickBot="1" x14ac:dyDescent="0.35">
      <c r="A172" s="112"/>
      <c r="B172" s="17">
        <v>195176120</v>
      </c>
      <c r="C172" s="16" t="s">
        <v>204</v>
      </c>
      <c r="D172" s="18">
        <v>34</v>
      </c>
      <c r="E172" s="67">
        <f t="shared" si="95"/>
        <v>13170.24</v>
      </c>
      <c r="F172" s="67">
        <f t="shared" si="96"/>
        <v>2347.02</v>
      </c>
      <c r="G172" s="67">
        <f t="shared" si="97"/>
        <v>4736.54</v>
      </c>
      <c r="H172" s="67">
        <f t="shared" si="98"/>
        <v>20253.8</v>
      </c>
    </row>
    <row r="173" spans="1:8" ht="17.25" customHeight="1" thickBot="1" x14ac:dyDescent="0.35">
      <c r="A173" s="113" t="s">
        <v>205</v>
      </c>
      <c r="B173" s="114"/>
      <c r="C173" s="115"/>
      <c r="D173" s="25">
        <v>46</v>
      </c>
      <c r="E173" s="71">
        <f>SUM(E169:E172)</f>
        <v>17818.559999999998</v>
      </c>
      <c r="F173" s="71">
        <f t="shared" ref="F173:H173" si="99">SUM(F169:F172)</f>
        <v>3175.38</v>
      </c>
      <c r="G173" s="71">
        <f t="shared" si="99"/>
        <v>6408.26</v>
      </c>
      <c r="H173" s="71">
        <f t="shared" si="99"/>
        <v>27402.199999999997</v>
      </c>
    </row>
    <row r="174" spans="1:8" ht="17.25" customHeight="1" thickBot="1" x14ac:dyDescent="0.35">
      <c r="A174" s="110" t="s">
        <v>206</v>
      </c>
      <c r="B174" s="17">
        <v>190820757</v>
      </c>
      <c r="C174" s="16" t="s">
        <v>207</v>
      </c>
      <c r="D174" s="18">
        <v>2</v>
      </c>
      <c r="E174" s="92">
        <f t="shared" ref="E174:E176" si="100">+$D$286*D174</f>
        <v>774.72</v>
      </c>
      <c r="F174" s="92">
        <f t="shared" ref="F174:F176" si="101">+$D$287*D174</f>
        <v>138.06</v>
      </c>
      <c r="G174" s="92">
        <f t="shared" ref="G174:G176" si="102">+$D$288*D174</f>
        <v>278.62</v>
      </c>
      <c r="H174" s="92">
        <f t="shared" ref="H174:H176" si="103">SUM(E174:G174)</f>
        <v>1191.4000000000001</v>
      </c>
    </row>
    <row r="175" spans="1:8" ht="17.25" customHeight="1" thickBot="1" x14ac:dyDescent="0.35">
      <c r="A175" s="111"/>
      <c r="B175" s="17">
        <v>306124812</v>
      </c>
      <c r="C175" s="16" t="s">
        <v>208</v>
      </c>
      <c r="D175" s="18">
        <v>5</v>
      </c>
      <c r="E175" s="67">
        <f t="shared" si="100"/>
        <v>1936.8000000000002</v>
      </c>
      <c r="F175" s="67">
        <f t="shared" si="101"/>
        <v>345.15</v>
      </c>
      <c r="G175" s="67">
        <f t="shared" si="102"/>
        <v>696.55</v>
      </c>
      <c r="H175" s="67">
        <f t="shared" si="103"/>
        <v>2978.5</v>
      </c>
    </row>
    <row r="176" spans="1:8" ht="17.25" customHeight="1" thickBot="1" x14ac:dyDescent="0.35">
      <c r="A176" s="112"/>
      <c r="B176" s="17">
        <v>307345685</v>
      </c>
      <c r="C176" s="16" t="s">
        <v>209</v>
      </c>
      <c r="D176" s="18">
        <v>7</v>
      </c>
      <c r="E176" s="67">
        <f t="shared" si="100"/>
        <v>2711.52</v>
      </c>
      <c r="F176" s="67">
        <f t="shared" si="101"/>
        <v>483.21000000000004</v>
      </c>
      <c r="G176" s="67">
        <f t="shared" si="102"/>
        <v>975.17000000000007</v>
      </c>
      <c r="H176" s="67">
        <f t="shared" si="103"/>
        <v>4169.8999999999996</v>
      </c>
    </row>
    <row r="177" spans="1:8" ht="17.25" customHeight="1" thickBot="1" x14ac:dyDescent="0.35">
      <c r="A177" s="113" t="s">
        <v>210</v>
      </c>
      <c r="B177" s="114"/>
      <c r="C177" s="115"/>
      <c r="D177" s="25">
        <v>14</v>
      </c>
      <c r="E177" s="71">
        <f>SUM(E174:E176)</f>
        <v>5423.0400000000009</v>
      </c>
      <c r="F177" s="71">
        <f t="shared" ref="F177:H177" si="104">SUM(F174:F176)</f>
        <v>966.42000000000007</v>
      </c>
      <c r="G177" s="71">
        <f t="shared" si="104"/>
        <v>1950.3400000000001</v>
      </c>
      <c r="H177" s="71">
        <f t="shared" si="104"/>
        <v>8339.7999999999993</v>
      </c>
    </row>
    <row r="178" spans="1:8" ht="17.25" customHeight="1" thickBot="1" x14ac:dyDescent="0.35">
      <c r="A178" s="110" t="s">
        <v>211</v>
      </c>
      <c r="B178" s="17">
        <v>190525130</v>
      </c>
      <c r="C178" s="16" t="s">
        <v>426</v>
      </c>
      <c r="D178" s="18">
        <v>2</v>
      </c>
      <c r="E178" s="92">
        <f t="shared" ref="E178:E180" si="105">+$D$286*D178</f>
        <v>774.72</v>
      </c>
      <c r="F178" s="92">
        <f t="shared" ref="F178:F180" si="106">+$D$287*D178</f>
        <v>138.06</v>
      </c>
      <c r="G178" s="92">
        <f t="shared" ref="G178:G180" si="107">+$D$288*D178</f>
        <v>278.62</v>
      </c>
      <c r="H178" s="92">
        <f t="shared" ref="H178:H180" si="108">SUM(E178:G178)</f>
        <v>1191.4000000000001</v>
      </c>
    </row>
    <row r="179" spans="1:8" ht="17.25" customHeight="1" thickBot="1" x14ac:dyDescent="0.35">
      <c r="A179" s="111"/>
      <c r="B179" s="17">
        <v>190526428</v>
      </c>
      <c r="C179" s="16" t="s">
        <v>212</v>
      </c>
      <c r="D179" s="18">
        <v>3</v>
      </c>
      <c r="E179" s="67">
        <f t="shared" si="105"/>
        <v>1162.08</v>
      </c>
      <c r="F179" s="67">
        <f t="shared" si="106"/>
        <v>207.09</v>
      </c>
      <c r="G179" s="67">
        <f t="shared" si="107"/>
        <v>417.93</v>
      </c>
      <c r="H179" s="67">
        <f t="shared" si="108"/>
        <v>1787.1</v>
      </c>
    </row>
    <row r="180" spans="1:8" ht="17.25" customHeight="1" thickBot="1" x14ac:dyDescent="0.35">
      <c r="A180" s="112"/>
      <c r="B180" s="17">
        <v>290527520</v>
      </c>
      <c r="C180" s="16" t="s">
        <v>213</v>
      </c>
      <c r="D180" s="18">
        <v>3</v>
      </c>
      <c r="E180" s="67">
        <f t="shared" si="105"/>
        <v>1162.08</v>
      </c>
      <c r="F180" s="67">
        <f t="shared" si="106"/>
        <v>207.09</v>
      </c>
      <c r="G180" s="67">
        <f t="shared" si="107"/>
        <v>417.93</v>
      </c>
      <c r="H180" s="67">
        <f t="shared" si="108"/>
        <v>1787.1</v>
      </c>
    </row>
    <row r="181" spans="1:8" ht="17.25" customHeight="1" thickBot="1" x14ac:dyDescent="0.35">
      <c r="A181" s="113" t="s">
        <v>214</v>
      </c>
      <c r="B181" s="114"/>
      <c r="C181" s="115"/>
      <c r="D181" s="25">
        <v>8</v>
      </c>
      <c r="E181" s="71">
        <f>SUM(E178:E180)</f>
        <v>3098.88</v>
      </c>
      <c r="F181" s="71">
        <f>SUM(F178:F180)</f>
        <v>552.24</v>
      </c>
      <c r="G181" s="71">
        <f>SUM(G178:G180)</f>
        <v>1114.48</v>
      </c>
      <c r="H181" s="71">
        <f>SUM(H178:H180)</f>
        <v>4765.6000000000004</v>
      </c>
    </row>
    <row r="182" spans="1:8" ht="17.25" customHeight="1" thickBot="1" x14ac:dyDescent="0.35">
      <c r="A182" s="110" t="s">
        <v>215</v>
      </c>
      <c r="B182" s="17">
        <v>190057176</v>
      </c>
      <c r="C182" s="16" t="s">
        <v>216</v>
      </c>
      <c r="D182" s="18">
        <v>2</v>
      </c>
      <c r="E182" s="92">
        <f t="shared" ref="E182:E192" si="109">+$D$286*D182</f>
        <v>774.72</v>
      </c>
      <c r="F182" s="92">
        <f t="shared" ref="F182:F192" si="110">+$D$287*D182</f>
        <v>138.06</v>
      </c>
      <c r="G182" s="92">
        <f t="shared" ref="G182:G192" si="111">+$D$288*D182</f>
        <v>278.62</v>
      </c>
      <c r="H182" s="92">
        <f t="shared" ref="H182:H192" si="112">SUM(E182:G182)</f>
        <v>1191.4000000000001</v>
      </c>
    </row>
    <row r="183" spans="1:8" ht="17.25" customHeight="1" thickBot="1" x14ac:dyDescent="0.35">
      <c r="A183" s="111"/>
      <c r="B183" s="17">
        <v>190057361</v>
      </c>
      <c r="C183" s="16" t="s">
        <v>217</v>
      </c>
      <c r="D183" s="18">
        <v>3</v>
      </c>
      <c r="E183" s="67">
        <f t="shared" si="109"/>
        <v>1162.08</v>
      </c>
      <c r="F183" s="67">
        <f t="shared" si="110"/>
        <v>207.09</v>
      </c>
      <c r="G183" s="67">
        <f t="shared" si="111"/>
        <v>417.93</v>
      </c>
      <c r="H183" s="67">
        <f t="shared" si="112"/>
        <v>1787.1</v>
      </c>
    </row>
    <row r="184" spans="1:8" ht="17.25" customHeight="1" thickBot="1" x14ac:dyDescent="0.35">
      <c r="A184" s="111"/>
      <c r="B184" s="17">
        <v>190058125</v>
      </c>
      <c r="C184" s="16" t="s">
        <v>218</v>
      </c>
      <c r="D184" s="18">
        <v>6</v>
      </c>
      <c r="E184" s="67">
        <f t="shared" si="109"/>
        <v>2324.16</v>
      </c>
      <c r="F184" s="67">
        <f t="shared" si="110"/>
        <v>414.18</v>
      </c>
      <c r="G184" s="67">
        <f t="shared" si="111"/>
        <v>835.86</v>
      </c>
      <c r="H184" s="67">
        <f t="shared" si="112"/>
        <v>3574.2</v>
      </c>
    </row>
    <row r="185" spans="1:8" ht="17.25" customHeight="1" thickBot="1" x14ac:dyDescent="0.35">
      <c r="A185" s="111"/>
      <c r="B185" s="17">
        <v>190061598</v>
      </c>
      <c r="C185" s="16" t="s">
        <v>219</v>
      </c>
      <c r="D185" s="18">
        <v>3</v>
      </c>
      <c r="E185" s="67">
        <f t="shared" si="109"/>
        <v>1162.08</v>
      </c>
      <c r="F185" s="67">
        <f t="shared" si="110"/>
        <v>207.09</v>
      </c>
      <c r="G185" s="67">
        <f t="shared" si="111"/>
        <v>417.93</v>
      </c>
      <c r="H185" s="67">
        <f t="shared" si="112"/>
        <v>1787.1</v>
      </c>
    </row>
    <row r="186" spans="1:8" ht="17.25" customHeight="1" thickBot="1" x14ac:dyDescent="0.35">
      <c r="A186" s="111"/>
      <c r="B186" s="17">
        <v>190084586</v>
      </c>
      <c r="C186" s="16" t="s">
        <v>220</v>
      </c>
      <c r="D186" s="18">
        <v>4</v>
      </c>
      <c r="E186" s="67">
        <f t="shared" si="109"/>
        <v>1549.44</v>
      </c>
      <c r="F186" s="67">
        <f t="shared" si="110"/>
        <v>276.12</v>
      </c>
      <c r="G186" s="67">
        <f t="shared" si="111"/>
        <v>557.24</v>
      </c>
      <c r="H186" s="67">
        <f t="shared" si="112"/>
        <v>2382.8000000000002</v>
      </c>
    </row>
    <row r="187" spans="1:8" ht="17.25" customHeight="1" thickBot="1" x14ac:dyDescent="0.35">
      <c r="A187" s="111"/>
      <c r="B187" s="17">
        <v>190085154</v>
      </c>
      <c r="C187" s="16" t="s">
        <v>221</v>
      </c>
      <c r="D187" s="18">
        <v>1</v>
      </c>
      <c r="E187" s="67">
        <f t="shared" si="109"/>
        <v>387.36</v>
      </c>
      <c r="F187" s="67">
        <f t="shared" si="110"/>
        <v>69.03</v>
      </c>
      <c r="G187" s="67">
        <f t="shared" si="111"/>
        <v>139.31</v>
      </c>
      <c r="H187" s="67">
        <f t="shared" si="112"/>
        <v>595.70000000000005</v>
      </c>
    </row>
    <row r="188" spans="1:8" ht="17.25" customHeight="1" thickBot="1" x14ac:dyDescent="0.35">
      <c r="A188" s="111"/>
      <c r="B188" s="17">
        <v>190085492</v>
      </c>
      <c r="C188" s="16" t="s">
        <v>222</v>
      </c>
      <c r="D188" s="18">
        <v>1</v>
      </c>
      <c r="E188" s="67">
        <f t="shared" si="109"/>
        <v>387.36</v>
      </c>
      <c r="F188" s="67">
        <f t="shared" si="110"/>
        <v>69.03</v>
      </c>
      <c r="G188" s="67">
        <f t="shared" si="111"/>
        <v>139.31</v>
      </c>
      <c r="H188" s="67">
        <f t="shared" si="112"/>
        <v>595.70000000000005</v>
      </c>
    </row>
    <row r="189" spans="1:8" ht="17.25" customHeight="1" thickBot="1" x14ac:dyDescent="0.35">
      <c r="A189" s="111"/>
      <c r="B189" s="17">
        <v>290083670</v>
      </c>
      <c r="C189" s="16" t="s">
        <v>223</v>
      </c>
      <c r="D189" s="18">
        <v>11</v>
      </c>
      <c r="E189" s="67">
        <f t="shared" si="109"/>
        <v>4260.96</v>
      </c>
      <c r="F189" s="67">
        <f t="shared" si="110"/>
        <v>759.33</v>
      </c>
      <c r="G189" s="67">
        <f t="shared" si="111"/>
        <v>1532.41</v>
      </c>
      <c r="H189" s="67">
        <f t="shared" si="112"/>
        <v>6552.7</v>
      </c>
    </row>
    <row r="190" spans="1:8" ht="17.25" customHeight="1" thickBot="1" x14ac:dyDescent="0.35">
      <c r="A190" s="111"/>
      <c r="B190" s="17">
        <v>305615915</v>
      </c>
      <c r="C190" s="16" t="s">
        <v>224</v>
      </c>
      <c r="D190" s="18">
        <v>8</v>
      </c>
      <c r="E190" s="67">
        <f t="shared" si="109"/>
        <v>3098.88</v>
      </c>
      <c r="F190" s="67">
        <f t="shared" si="110"/>
        <v>552.24</v>
      </c>
      <c r="G190" s="67">
        <f t="shared" si="111"/>
        <v>1114.48</v>
      </c>
      <c r="H190" s="67">
        <f t="shared" si="112"/>
        <v>4765.6000000000004</v>
      </c>
    </row>
    <row r="191" spans="1:8" ht="17.25" customHeight="1" thickBot="1" x14ac:dyDescent="0.35">
      <c r="A191" s="111"/>
      <c r="B191" s="17">
        <v>305616433</v>
      </c>
      <c r="C191" s="16" t="s">
        <v>225</v>
      </c>
      <c r="D191" s="18">
        <v>2</v>
      </c>
      <c r="E191" s="67">
        <f t="shared" si="109"/>
        <v>774.72</v>
      </c>
      <c r="F191" s="67">
        <f t="shared" si="110"/>
        <v>138.06</v>
      </c>
      <c r="G191" s="67">
        <f t="shared" si="111"/>
        <v>278.62</v>
      </c>
      <c r="H191" s="67">
        <f t="shared" si="112"/>
        <v>1191.4000000000001</v>
      </c>
    </row>
    <row r="192" spans="1:8" ht="17.25" customHeight="1" thickBot="1" x14ac:dyDescent="0.35">
      <c r="A192" s="112"/>
      <c r="B192" s="17">
        <v>305889001</v>
      </c>
      <c r="C192" s="16" t="s">
        <v>226</v>
      </c>
      <c r="D192" s="18">
        <v>2</v>
      </c>
      <c r="E192" s="67">
        <f t="shared" si="109"/>
        <v>774.72</v>
      </c>
      <c r="F192" s="67">
        <f t="shared" si="110"/>
        <v>138.06</v>
      </c>
      <c r="G192" s="67">
        <f t="shared" si="111"/>
        <v>278.62</v>
      </c>
      <c r="H192" s="67">
        <f t="shared" si="112"/>
        <v>1191.4000000000001</v>
      </c>
    </row>
    <row r="193" spans="1:8" ht="17.25" customHeight="1" thickBot="1" x14ac:dyDescent="0.35">
      <c r="A193" s="113" t="s">
        <v>227</v>
      </c>
      <c r="B193" s="114"/>
      <c r="C193" s="115"/>
      <c r="D193" s="25">
        <v>43</v>
      </c>
      <c r="E193" s="71">
        <f>SUM(E182:E192)</f>
        <v>16656.48</v>
      </c>
      <c r="F193" s="71">
        <f t="shared" ref="F193:H193" si="113">SUM(F182:F192)</f>
        <v>2968.29</v>
      </c>
      <c r="G193" s="71">
        <f t="shared" si="113"/>
        <v>5990.33</v>
      </c>
      <c r="H193" s="71">
        <f t="shared" si="113"/>
        <v>25615.100000000006</v>
      </c>
    </row>
    <row r="194" spans="1:8" ht="17.25" customHeight="1" thickBot="1" x14ac:dyDescent="0.35">
      <c r="A194" s="110" t="s">
        <v>228</v>
      </c>
      <c r="B194" s="17">
        <v>190325610</v>
      </c>
      <c r="C194" s="16" t="s">
        <v>229</v>
      </c>
      <c r="D194" s="18">
        <v>1</v>
      </c>
      <c r="E194" s="92">
        <f t="shared" ref="E194:E197" si="114">+$D$286*D194</f>
        <v>387.36</v>
      </c>
      <c r="F194" s="92">
        <f t="shared" ref="F194:F197" si="115">+$D$287*D194</f>
        <v>69.03</v>
      </c>
      <c r="G194" s="92">
        <f t="shared" ref="G194:G197" si="116">+$D$288*D194</f>
        <v>139.31</v>
      </c>
      <c r="H194" s="92">
        <f t="shared" ref="H194:H197" si="117">SUM(E194:G194)</f>
        <v>595.70000000000005</v>
      </c>
    </row>
    <row r="195" spans="1:8" ht="17.25" customHeight="1" thickBot="1" x14ac:dyDescent="0.35">
      <c r="A195" s="111"/>
      <c r="B195" s="17">
        <v>190328873</v>
      </c>
      <c r="C195" s="16" t="s">
        <v>230</v>
      </c>
      <c r="D195" s="18">
        <v>1</v>
      </c>
      <c r="E195" s="67">
        <f t="shared" si="114"/>
        <v>387.36</v>
      </c>
      <c r="F195" s="67">
        <f t="shared" si="115"/>
        <v>69.03</v>
      </c>
      <c r="G195" s="67">
        <f t="shared" si="116"/>
        <v>139.31</v>
      </c>
      <c r="H195" s="67">
        <f t="shared" si="117"/>
        <v>595.70000000000005</v>
      </c>
    </row>
    <row r="196" spans="1:8" ht="17.25" customHeight="1" thickBot="1" x14ac:dyDescent="0.35">
      <c r="A196" s="111"/>
      <c r="B196" s="17">
        <v>190330034</v>
      </c>
      <c r="C196" s="16" t="s">
        <v>231</v>
      </c>
      <c r="D196" s="18">
        <v>1</v>
      </c>
      <c r="E196" s="67">
        <f t="shared" si="114"/>
        <v>387.36</v>
      </c>
      <c r="F196" s="67">
        <f t="shared" si="115"/>
        <v>69.03</v>
      </c>
      <c r="G196" s="67">
        <f t="shared" si="116"/>
        <v>139.31</v>
      </c>
      <c r="H196" s="67">
        <f t="shared" si="117"/>
        <v>595.70000000000005</v>
      </c>
    </row>
    <row r="197" spans="1:8" ht="17.25" customHeight="1" thickBot="1" x14ac:dyDescent="0.35">
      <c r="A197" s="112"/>
      <c r="B197" s="17">
        <v>290325230</v>
      </c>
      <c r="C197" s="16" t="s">
        <v>232</v>
      </c>
      <c r="D197" s="18">
        <v>7</v>
      </c>
      <c r="E197" s="67">
        <f t="shared" si="114"/>
        <v>2711.52</v>
      </c>
      <c r="F197" s="67">
        <f t="shared" si="115"/>
        <v>483.21000000000004</v>
      </c>
      <c r="G197" s="67">
        <f t="shared" si="116"/>
        <v>975.17000000000007</v>
      </c>
      <c r="H197" s="67">
        <f t="shared" si="117"/>
        <v>4169.8999999999996</v>
      </c>
    </row>
    <row r="198" spans="1:8" ht="17.25" customHeight="1" thickBot="1" x14ac:dyDescent="0.35">
      <c r="A198" s="113" t="s">
        <v>233</v>
      </c>
      <c r="B198" s="114"/>
      <c r="C198" s="115"/>
      <c r="D198" s="25">
        <v>10</v>
      </c>
      <c r="E198" s="71">
        <f>SUM(E194:E197)</f>
        <v>3873.6</v>
      </c>
      <c r="F198" s="71">
        <f t="shared" ref="F198:H198" si="118">SUM(F194:F197)</f>
        <v>690.30000000000007</v>
      </c>
      <c r="G198" s="71">
        <f t="shared" si="118"/>
        <v>1393.1000000000001</v>
      </c>
      <c r="H198" s="71">
        <f t="shared" si="118"/>
        <v>5957</v>
      </c>
    </row>
    <row r="199" spans="1:8" ht="17.25" customHeight="1" thickBot="1" x14ac:dyDescent="0.35">
      <c r="A199" s="110" t="s">
        <v>234</v>
      </c>
      <c r="B199" s="17">
        <v>190687050</v>
      </c>
      <c r="C199" s="16" t="s">
        <v>235</v>
      </c>
      <c r="D199" s="18">
        <v>2</v>
      </c>
      <c r="E199" s="92">
        <f t="shared" ref="E199:E211" si="119">+$D$286*D199</f>
        <v>774.72</v>
      </c>
      <c r="F199" s="92">
        <f t="shared" ref="F199:F211" si="120">+$D$287*D199</f>
        <v>138.06</v>
      </c>
      <c r="G199" s="92">
        <f t="shared" ref="G199:G211" si="121">+$D$288*D199</f>
        <v>278.62</v>
      </c>
      <c r="H199" s="92">
        <f t="shared" ref="H199:H211" si="122">SUM(E199:G199)</f>
        <v>1191.4000000000001</v>
      </c>
    </row>
    <row r="200" spans="1:8" ht="17.25" customHeight="1" thickBot="1" x14ac:dyDescent="0.35">
      <c r="A200" s="111"/>
      <c r="B200" s="17">
        <v>190687399</v>
      </c>
      <c r="C200" s="16" t="s">
        <v>236</v>
      </c>
      <c r="D200" s="18">
        <v>1</v>
      </c>
      <c r="E200" s="67">
        <f t="shared" si="119"/>
        <v>387.36</v>
      </c>
      <c r="F200" s="67">
        <f t="shared" si="120"/>
        <v>69.03</v>
      </c>
      <c r="G200" s="67">
        <f t="shared" si="121"/>
        <v>139.31</v>
      </c>
      <c r="H200" s="67">
        <f t="shared" si="122"/>
        <v>595.70000000000005</v>
      </c>
    </row>
    <row r="201" spans="1:8" ht="17.25" customHeight="1" thickBot="1" x14ac:dyDescent="0.35">
      <c r="A201" s="111"/>
      <c r="B201" s="17">
        <v>190687584</v>
      </c>
      <c r="C201" s="16" t="s">
        <v>237</v>
      </c>
      <c r="D201" s="18">
        <v>1</v>
      </c>
      <c r="E201" s="67">
        <f t="shared" si="119"/>
        <v>387.36</v>
      </c>
      <c r="F201" s="67">
        <f t="shared" si="120"/>
        <v>69.03</v>
      </c>
      <c r="G201" s="67">
        <f t="shared" si="121"/>
        <v>139.31</v>
      </c>
      <c r="H201" s="67">
        <f t="shared" si="122"/>
        <v>595.70000000000005</v>
      </c>
    </row>
    <row r="202" spans="1:8" ht="17.25" customHeight="1" thickBot="1" x14ac:dyDescent="0.35">
      <c r="A202" s="111"/>
      <c r="B202" s="17">
        <v>190687627</v>
      </c>
      <c r="C202" s="16" t="s">
        <v>238</v>
      </c>
      <c r="D202" s="18">
        <v>1</v>
      </c>
      <c r="E202" s="67">
        <f t="shared" si="119"/>
        <v>387.36</v>
      </c>
      <c r="F202" s="67">
        <f t="shared" si="120"/>
        <v>69.03</v>
      </c>
      <c r="G202" s="67">
        <f t="shared" si="121"/>
        <v>139.31</v>
      </c>
      <c r="H202" s="67">
        <f t="shared" si="122"/>
        <v>595.70000000000005</v>
      </c>
    </row>
    <row r="203" spans="1:8" ht="17.25" customHeight="1" thickBot="1" x14ac:dyDescent="0.35">
      <c r="A203" s="111"/>
      <c r="B203" s="17">
        <v>190687965</v>
      </c>
      <c r="C203" s="16" t="s">
        <v>239</v>
      </c>
      <c r="D203" s="18">
        <v>4</v>
      </c>
      <c r="E203" s="67">
        <f t="shared" si="119"/>
        <v>1549.44</v>
      </c>
      <c r="F203" s="67">
        <f t="shared" si="120"/>
        <v>276.12</v>
      </c>
      <c r="G203" s="67">
        <f t="shared" si="121"/>
        <v>557.24</v>
      </c>
      <c r="H203" s="67">
        <f t="shared" si="122"/>
        <v>2382.8000000000002</v>
      </c>
    </row>
    <row r="204" spans="1:8" ht="17.25" customHeight="1" thickBot="1" x14ac:dyDescent="0.35">
      <c r="A204" s="111"/>
      <c r="B204" s="17">
        <v>190688914</v>
      </c>
      <c r="C204" s="16" t="s">
        <v>240</v>
      </c>
      <c r="D204" s="18">
        <v>2</v>
      </c>
      <c r="E204" s="67">
        <f t="shared" si="119"/>
        <v>774.72</v>
      </c>
      <c r="F204" s="67">
        <f t="shared" si="120"/>
        <v>138.06</v>
      </c>
      <c r="G204" s="67">
        <f t="shared" si="121"/>
        <v>278.62</v>
      </c>
      <c r="H204" s="67">
        <f t="shared" si="122"/>
        <v>1191.4000000000001</v>
      </c>
    </row>
    <row r="205" spans="1:8" ht="17.25" customHeight="1" thickBot="1" x14ac:dyDescent="0.35">
      <c r="A205" s="111"/>
      <c r="B205" s="17">
        <v>190689820</v>
      </c>
      <c r="C205" s="16" t="s">
        <v>241</v>
      </c>
      <c r="D205" s="18">
        <v>2</v>
      </c>
      <c r="E205" s="67">
        <f t="shared" si="119"/>
        <v>774.72</v>
      </c>
      <c r="F205" s="67">
        <f t="shared" si="120"/>
        <v>138.06</v>
      </c>
      <c r="G205" s="67">
        <f t="shared" si="121"/>
        <v>278.62</v>
      </c>
      <c r="H205" s="67">
        <f t="shared" si="122"/>
        <v>1191.4000000000001</v>
      </c>
    </row>
    <row r="206" spans="1:8" ht="17.25" customHeight="1" thickBot="1" x14ac:dyDescent="0.35">
      <c r="A206" s="111"/>
      <c r="B206" s="17">
        <v>190696590</v>
      </c>
      <c r="C206" s="16" t="s">
        <v>431</v>
      </c>
      <c r="D206" s="18">
        <v>1</v>
      </c>
      <c r="E206" s="67">
        <f t="shared" si="119"/>
        <v>387.36</v>
      </c>
      <c r="F206" s="67">
        <f t="shared" si="120"/>
        <v>69.03</v>
      </c>
      <c r="G206" s="67">
        <f t="shared" si="121"/>
        <v>139.31</v>
      </c>
      <c r="H206" s="67">
        <f t="shared" si="122"/>
        <v>595.70000000000005</v>
      </c>
    </row>
    <row r="207" spans="1:8" ht="17.25" customHeight="1" thickBot="1" x14ac:dyDescent="0.35">
      <c r="A207" s="111"/>
      <c r="B207" s="17">
        <v>190696633</v>
      </c>
      <c r="C207" s="16" t="s">
        <v>242</v>
      </c>
      <c r="D207" s="18">
        <v>1</v>
      </c>
      <c r="E207" s="67">
        <f t="shared" si="119"/>
        <v>387.36</v>
      </c>
      <c r="F207" s="67">
        <f t="shared" si="120"/>
        <v>69.03</v>
      </c>
      <c r="G207" s="67">
        <f t="shared" si="121"/>
        <v>139.31</v>
      </c>
      <c r="H207" s="67">
        <f t="shared" si="122"/>
        <v>595.70000000000005</v>
      </c>
    </row>
    <row r="208" spans="1:8" ht="17.25" customHeight="1" thickBot="1" x14ac:dyDescent="0.35">
      <c r="A208" s="111"/>
      <c r="B208" s="17">
        <v>190696786</v>
      </c>
      <c r="C208" s="16" t="s">
        <v>243</v>
      </c>
      <c r="D208" s="18">
        <v>2</v>
      </c>
      <c r="E208" s="67">
        <f t="shared" si="119"/>
        <v>774.72</v>
      </c>
      <c r="F208" s="67">
        <f t="shared" si="120"/>
        <v>138.06</v>
      </c>
      <c r="G208" s="67">
        <f t="shared" si="121"/>
        <v>278.62</v>
      </c>
      <c r="H208" s="67">
        <f t="shared" si="122"/>
        <v>1191.4000000000001</v>
      </c>
    </row>
    <row r="209" spans="1:8" ht="17.25" customHeight="1" thickBot="1" x14ac:dyDescent="0.35">
      <c r="A209" s="111"/>
      <c r="B209" s="17">
        <v>190696829</v>
      </c>
      <c r="C209" s="16" t="s">
        <v>244</v>
      </c>
      <c r="D209" s="18">
        <v>3</v>
      </c>
      <c r="E209" s="67">
        <f t="shared" si="119"/>
        <v>1162.08</v>
      </c>
      <c r="F209" s="67">
        <f t="shared" si="120"/>
        <v>207.09</v>
      </c>
      <c r="G209" s="67">
        <f t="shared" si="121"/>
        <v>417.93</v>
      </c>
      <c r="H209" s="67">
        <f t="shared" si="122"/>
        <v>1787.1</v>
      </c>
    </row>
    <row r="210" spans="1:8" ht="17.25" customHeight="1" thickBot="1" x14ac:dyDescent="0.35">
      <c r="A210" s="111"/>
      <c r="B210" s="17">
        <v>190697016</v>
      </c>
      <c r="C210" s="16" t="s">
        <v>245</v>
      </c>
      <c r="D210" s="18">
        <v>1</v>
      </c>
      <c r="E210" s="67">
        <f t="shared" si="119"/>
        <v>387.36</v>
      </c>
      <c r="F210" s="67">
        <f t="shared" si="120"/>
        <v>69.03</v>
      </c>
      <c r="G210" s="67">
        <f t="shared" si="121"/>
        <v>139.31</v>
      </c>
      <c r="H210" s="67">
        <f t="shared" si="122"/>
        <v>595.70000000000005</v>
      </c>
    </row>
    <row r="211" spans="1:8" ht="17.25" customHeight="1" thickBot="1" x14ac:dyDescent="0.35">
      <c r="A211" s="112"/>
      <c r="B211" s="17">
        <v>190697735</v>
      </c>
      <c r="C211" s="16" t="s">
        <v>246</v>
      </c>
      <c r="D211" s="18">
        <v>4</v>
      </c>
      <c r="E211" s="67">
        <f t="shared" si="119"/>
        <v>1549.44</v>
      </c>
      <c r="F211" s="67">
        <f t="shared" si="120"/>
        <v>276.12</v>
      </c>
      <c r="G211" s="67">
        <f t="shared" si="121"/>
        <v>557.24</v>
      </c>
      <c r="H211" s="67">
        <f t="shared" si="122"/>
        <v>2382.8000000000002</v>
      </c>
    </row>
    <row r="212" spans="1:8" ht="17.25" customHeight="1" thickBot="1" x14ac:dyDescent="0.35">
      <c r="A212" s="113" t="s">
        <v>247</v>
      </c>
      <c r="B212" s="114"/>
      <c r="C212" s="115"/>
      <c r="D212" s="25">
        <v>25</v>
      </c>
      <c r="E212" s="71">
        <f>SUM(E199:E211)</f>
        <v>9684</v>
      </c>
      <c r="F212" s="71">
        <f t="shared" ref="F212:H212" si="123">SUM(F199:F211)</f>
        <v>1725.7499999999995</v>
      </c>
      <c r="G212" s="71">
        <f t="shared" si="123"/>
        <v>3482.7499999999991</v>
      </c>
      <c r="H212" s="71">
        <f t="shared" si="123"/>
        <v>14892.500000000004</v>
      </c>
    </row>
    <row r="213" spans="1:8" ht="17.25" customHeight="1" thickBot="1" x14ac:dyDescent="0.35">
      <c r="A213" s="110" t="s">
        <v>248</v>
      </c>
      <c r="B213" s="17">
        <v>190505829</v>
      </c>
      <c r="C213" s="16" t="s">
        <v>249</v>
      </c>
      <c r="D213" s="18">
        <v>16</v>
      </c>
      <c r="E213" s="92">
        <f t="shared" ref="E213:E216" si="124">+$D$286*D213</f>
        <v>6197.76</v>
      </c>
      <c r="F213" s="92">
        <f t="shared" ref="F213:F216" si="125">+$D$287*D213</f>
        <v>1104.48</v>
      </c>
      <c r="G213" s="92">
        <f t="shared" ref="G213:G216" si="126">+$D$288*D213</f>
        <v>2228.96</v>
      </c>
      <c r="H213" s="92">
        <f t="shared" ref="H213:H216" si="127">SUM(E213:G213)</f>
        <v>9531.2000000000007</v>
      </c>
    </row>
    <row r="214" spans="1:8" ht="17.25" customHeight="1" thickBot="1" x14ac:dyDescent="0.35">
      <c r="A214" s="111"/>
      <c r="B214" s="17">
        <v>190506888</v>
      </c>
      <c r="C214" s="16" t="s">
        <v>250</v>
      </c>
      <c r="D214" s="18">
        <v>1</v>
      </c>
      <c r="E214" s="67">
        <f t="shared" si="124"/>
        <v>387.36</v>
      </c>
      <c r="F214" s="67">
        <f t="shared" si="125"/>
        <v>69.03</v>
      </c>
      <c r="G214" s="67">
        <f t="shared" si="126"/>
        <v>139.31</v>
      </c>
      <c r="H214" s="67">
        <f t="shared" si="127"/>
        <v>595.70000000000005</v>
      </c>
    </row>
    <row r="215" spans="1:8" ht="17.25" customHeight="1" thickBot="1" x14ac:dyDescent="0.35">
      <c r="A215" s="111"/>
      <c r="B215" s="17">
        <v>190506920</v>
      </c>
      <c r="C215" s="16" t="s">
        <v>251</v>
      </c>
      <c r="D215" s="18">
        <v>3</v>
      </c>
      <c r="E215" s="67">
        <f t="shared" si="124"/>
        <v>1162.08</v>
      </c>
      <c r="F215" s="67">
        <f t="shared" si="125"/>
        <v>207.09</v>
      </c>
      <c r="G215" s="67">
        <f t="shared" si="126"/>
        <v>417.93</v>
      </c>
      <c r="H215" s="67">
        <f t="shared" si="127"/>
        <v>1787.1</v>
      </c>
    </row>
    <row r="216" spans="1:8" ht="17.25" customHeight="1" thickBot="1" x14ac:dyDescent="0.35">
      <c r="A216" s="112"/>
      <c r="B216" s="17">
        <v>305613992</v>
      </c>
      <c r="C216" s="16" t="s">
        <v>252</v>
      </c>
      <c r="D216" s="18">
        <v>18</v>
      </c>
      <c r="E216" s="67">
        <f t="shared" si="124"/>
        <v>6972.4800000000005</v>
      </c>
      <c r="F216" s="67">
        <f t="shared" si="125"/>
        <v>1242.54</v>
      </c>
      <c r="G216" s="67">
        <f t="shared" si="126"/>
        <v>2507.58</v>
      </c>
      <c r="H216" s="67">
        <f t="shared" si="127"/>
        <v>10722.6</v>
      </c>
    </row>
    <row r="217" spans="1:8" ht="17.25" customHeight="1" thickBot="1" x14ac:dyDescent="0.35">
      <c r="A217" s="113" t="s">
        <v>253</v>
      </c>
      <c r="B217" s="114"/>
      <c r="C217" s="115"/>
      <c r="D217" s="25">
        <v>38</v>
      </c>
      <c r="E217" s="71">
        <f>SUM(E213:E216)</f>
        <v>14719.68</v>
      </c>
      <c r="F217" s="71">
        <f t="shared" ref="F217:H217" si="128">SUM(F213:F216)</f>
        <v>2623.14</v>
      </c>
      <c r="G217" s="71">
        <f t="shared" si="128"/>
        <v>5293.78</v>
      </c>
      <c r="H217" s="71">
        <f t="shared" si="128"/>
        <v>22636.600000000002</v>
      </c>
    </row>
    <row r="218" spans="1:8" ht="17.25" customHeight="1" thickBot="1" x14ac:dyDescent="0.35">
      <c r="A218" s="110" t="s">
        <v>254</v>
      </c>
      <c r="B218" s="17">
        <v>190457359</v>
      </c>
      <c r="C218" s="16" t="s">
        <v>255</v>
      </c>
      <c r="D218" s="18">
        <v>2</v>
      </c>
      <c r="E218" s="92">
        <f t="shared" ref="E218:E220" si="129">+$D$286*D218</f>
        <v>774.72</v>
      </c>
      <c r="F218" s="92">
        <f t="shared" ref="F218:F220" si="130">+$D$287*D218</f>
        <v>138.06</v>
      </c>
      <c r="G218" s="92">
        <f t="shared" ref="G218:G220" si="131">+$D$288*D218</f>
        <v>278.62</v>
      </c>
      <c r="H218" s="92">
        <f t="shared" ref="H218:H220" si="132">SUM(E218:G218)</f>
        <v>1191.4000000000001</v>
      </c>
    </row>
    <row r="219" spans="1:8" ht="17.25" customHeight="1" thickBot="1" x14ac:dyDescent="0.35">
      <c r="A219" s="111"/>
      <c r="B219" s="17">
        <v>190469660</v>
      </c>
      <c r="C219" s="16" t="s">
        <v>256</v>
      </c>
      <c r="D219" s="18">
        <v>1</v>
      </c>
      <c r="E219" s="67">
        <f t="shared" si="129"/>
        <v>387.36</v>
      </c>
      <c r="F219" s="67">
        <f t="shared" si="130"/>
        <v>69.03</v>
      </c>
      <c r="G219" s="67">
        <f t="shared" si="131"/>
        <v>139.31</v>
      </c>
      <c r="H219" s="67">
        <f t="shared" si="132"/>
        <v>595.70000000000005</v>
      </c>
    </row>
    <row r="220" spans="1:8" ht="17.25" customHeight="1" thickBot="1" x14ac:dyDescent="0.35">
      <c r="A220" s="112"/>
      <c r="B220" s="17">
        <v>290469280</v>
      </c>
      <c r="C220" s="16" t="s">
        <v>257</v>
      </c>
      <c r="D220" s="18">
        <v>2</v>
      </c>
      <c r="E220" s="67">
        <f t="shared" si="129"/>
        <v>774.72</v>
      </c>
      <c r="F220" s="67">
        <f t="shared" si="130"/>
        <v>138.06</v>
      </c>
      <c r="G220" s="67">
        <f t="shared" si="131"/>
        <v>278.62</v>
      </c>
      <c r="H220" s="67">
        <f t="shared" si="132"/>
        <v>1191.4000000000001</v>
      </c>
    </row>
    <row r="221" spans="1:8" ht="17.25" customHeight="1" thickBot="1" x14ac:dyDescent="0.35">
      <c r="A221" s="113" t="s">
        <v>258</v>
      </c>
      <c r="B221" s="114"/>
      <c r="C221" s="115"/>
      <c r="D221" s="25">
        <v>5</v>
      </c>
      <c r="E221" s="71">
        <f>SUM(E218:E220)</f>
        <v>1936.8</v>
      </c>
      <c r="F221" s="71">
        <f t="shared" ref="F221:H221" si="133">SUM(F218:F220)</f>
        <v>345.15</v>
      </c>
      <c r="G221" s="71">
        <f t="shared" si="133"/>
        <v>696.55</v>
      </c>
      <c r="H221" s="71">
        <f t="shared" si="133"/>
        <v>2978.5</v>
      </c>
    </row>
    <row r="222" spans="1:8" ht="17.25" customHeight="1" thickBot="1" x14ac:dyDescent="0.35">
      <c r="A222" s="110" t="s">
        <v>259</v>
      </c>
      <c r="B222" s="17">
        <v>190555846</v>
      </c>
      <c r="C222" s="16" t="s">
        <v>260</v>
      </c>
      <c r="D222" s="18">
        <v>1</v>
      </c>
      <c r="E222" s="92">
        <f t="shared" ref="E222:E234" si="134">+$D$286*D222</f>
        <v>387.36</v>
      </c>
      <c r="F222" s="92">
        <f t="shared" ref="F222:F234" si="135">+$D$287*D222</f>
        <v>69.03</v>
      </c>
      <c r="G222" s="92">
        <f t="shared" ref="G222:G234" si="136">+$D$288*D222</f>
        <v>139.31</v>
      </c>
      <c r="H222" s="92">
        <f t="shared" ref="H222:H234" si="137">SUM(E222:G222)</f>
        <v>595.70000000000005</v>
      </c>
    </row>
    <row r="223" spans="1:8" ht="17.25" customHeight="1" thickBot="1" x14ac:dyDescent="0.35">
      <c r="A223" s="111"/>
      <c r="B223" s="17">
        <v>190557473</v>
      </c>
      <c r="C223" s="16" t="s">
        <v>261</v>
      </c>
      <c r="D223" s="18">
        <v>4</v>
      </c>
      <c r="E223" s="67">
        <f t="shared" si="134"/>
        <v>1549.44</v>
      </c>
      <c r="F223" s="67">
        <f t="shared" si="135"/>
        <v>276.12</v>
      </c>
      <c r="G223" s="67">
        <f t="shared" si="136"/>
        <v>557.24</v>
      </c>
      <c r="H223" s="67">
        <f t="shared" si="137"/>
        <v>2382.8000000000002</v>
      </c>
    </row>
    <row r="224" spans="1:8" ht="17.25" customHeight="1" thickBot="1" x14ac:dyDescent="0.35">
      <c r="A224" s="111"/>
      <c r="B224" s="17">
        <v>190581620</v>
      </c>
      <c r="C224" s="16" t="s">
        <v>262</v>
      </c>
      <c r="D224" s="18">
        <v>1</v>
      </c>
      <c r="E224" s="67">
        <f t="shared" si="134"/>
        <v>387.36</v>
      </c>
      <c r="F224" s="67">
        <f t="shared" si="135"/>
        <v>69.03</v>
      </c>
      <c r="G224" s="67">
        <f t="shared" si="136"/>
        <v>139.31</v>
      </c>
      <c r="H224" s="67">
        <f t="shared" si="137"/>
        <v>595.70000000000005</v>
      </c>
    </row>
    <row r="225" spans="1:8" ht="17.25" customHeight="1" thickBot="1" x14ac:dyDescent="0.35">
      <c r="A225" s="111"/>
      <c r="B225" s="17">
        <v>190586368</v>
      </c>
      <c r="C225" s="16" t="s">
        <v>263</v>
      </c>
      <c r="D225" s="18">
        <v>1</v>
      </c>
      <c r="E225" s="67">
        <f t="shared" si="134"/>
        <v>387.36</v>
      </c>
      <c r="F225" s="67">
        <f t="shared" si="135"/>
        <v>69.03</v>
      </c>
      <c r="G225" s="67">
        <f t="shared" si="136"/>
        <v>139.31</v>
      </c>
      <c r="H225" s="67">
        <f t="shared" si="137"/>
        <v>595.70000000000005</v>
      </c>
    </row>
    <row r="226" spans="1:8" ht="17.25" customHeight="1" thickBot="1" x14ac:dyDescent="0.35">
      <c r="A226" s="111"/>
      <c r="B226" s="17">
        <v>190597425</v>
      </c>
      <c r="C226" s="16" t="s">
        <v>264</v>
      </c>
      <c r="D226" s="18">
        <v>1</v>
      </c>
      <c r="E226" s="67">
        <f t="shared" si="134"/>
        <v>387.36</v>
      </c>
      <c r="F226" s="67">
        <f t="shared" si="135"/>
        <v>69.03</v>
      </c>
      <c r="G226" s="67">
        <f t="shared" si="136"/>
        <v>139.31</v>
      </c>
      <c r="H226" s="67">
        <f t="shared" si="137"/>
        <v>595.70000000000005</v>
      </c>
    </row>
    <row r="227" spans="1:8" ht="17.25" customHeight="1" thickBot="1" x14ac:dyDescent="0.35">
      <c r="A227" s="111"/>
      <c r="B227" s="17">
        <v>190597578</v>
      </c>
      <c r="C227" s="16" t="s">
        <v>265</v>
      </c>
      <c r="D227" s="18">
        <v>1</v>
      </c>
      <c r="E227" s="67">
        <f t="shared" si="134"/>
        <v>387.36</v>
      </c>
      <c r="F227" s="67">
        <f t="shared" si="135"/>
        <v>69.03</v>
      </c>
      <c r="G227" s="67">
        <f t="shared" si="136"/>
        <v>139.31</v>
      </c>
      <c r="H227" s="67">
        <f t="shared" si="137"/>
        <v>595.70000000000005</v>
      </c>
    </row>
    <row r="228" spans="1:8" ht="17.25" customHeight="1" thickBot="1" x14ac:dyDescent="0.35">
      <c r="A228" s="111"/>
      <c r="B228" s="17">
        <v>190597610</v>
      </c>
      <c r="C228" s="16" t="s">
        <v>266</v>
      </c>
      <c r="D228" s="18">
        <v>1</v>
      </c>
      <c r="E228" s="67">
        <f t="shared" si="134"/>
        <v>387.36</v>
      </c>
      <c r="F228" s="67">
        <f t="shared" si="135"/>
        <v>69.03</v>
      </c>
      <c r="G228" s="67">
        <f t="shared" si="136"/>
        <v>139.31</v>
      </c>
      <c r="H228" s="67">
        <f t="shared" si="137"/>
        <v>595.70000000000005</v>
      </c>
    </row>
    <row r="229" spans="1:8" ht="17.25" customHeight="1" thickBot="1" x14ac:dyDescent="0.35">
      <c r="A229" s="111"/>
      <c r="B229" s="17">
        <v>190597763</v>
      </c>
      <c r="C229" s="16" t="s">
        <v>267</v>
      </c>
      <c r="D229" s="18">
        <v>4</v>
      </c>
      <c r="E229" s="67">
        <f t="shared" si="134"/>
        <v>1549.44</v>
      </c>
      <c r="F229" s="67">
        <f t="shared" si="135"/>
        <v>276.12</v>
      </c>
      <c r="G229" s="67">
        <f t="shared" si="136"/>
        <v>557.24</v>
      </c>
      <c r="H229" s="67">
        <f t="shared" si="137"/>
        <v>2382.8000000000002</v>
      </c>
    </row>
    <row r="230" spans="1:8" ht="17.25" customHeight="1" thickBot="1" x14ac:dyDescent="0.35">
      <c r="A230" s="111"/>
      <c r="B230" s="17">
        <v>190598299</v>
      </c>
      <c r="C230" s="16" t="s">
        <v>268</v>
      </c>
      <c r="D230" s="18">
        <v>3</v>
      </c>
      <c r="E230" s="67">
        <f t="shared" si="134"/>
        <v>1162.08</v>
      </c>
      <c r="F230" s="67">
        <f t="shared" si="135"/>
        <v>207.09</v>
      </c>
      <c r="G230" s="67">
        <f t="shared" si="136"/>
        <v>417.93</v>
      </c>
      <c r="H230" s="67">
        <f t="shared" si="137"/>
        <v>1787.1</v>
      </c>
    </row>
    <row r="231" spans="1:8" ht="17.25" customHeight="1" thickBot="1" x14ac:dyDescent="0.35">
      <c r="A231" s="111"/>
      <c r="B231" s="17">
        <v>191553054</v>
      </c>
      <c r="C231" s="16" t="s">
        <v>269</v>
      </c>
      <c r="D231" s="18">
        <v>15</v>
      </c>
      <c r="E231" s="67">
        <f t="shared" si="134"/>
        <v>5810.4000000000005</v>
      </c>
      <c r="F231" s="67">
        <f t="shared" si="135"/>
        <v>1035.45</v>
      </c>
      <c r="G231" s="67">
        <f t="shared" si="136"/>
        <v>2089.65</v>
      </c>
      <c r="H231" s="67">
        <f t="shared" si="137"/>
        <v>8935.5</v>
      </c>
    </row>
    <row r="232" spans="1:8" ht="17.25" customHeight="1" thickBot="1" x14ac:dyDescent="0.35">
      <c r="A232" s="111"/>
      <c r="B232" s="17">
        <v>191873143</v>
      </c>
      <c r="C232" s="16" t="s">
        <v>270</v>
      </c>
      <c r="D232" s="18">
        <v>5</v>
      </c>
      <c r="E232" s="67">
        <f t="shared" si="134"/>
        <v>1936.8000000000002</v>
      </c>
      <c r="F232" s="67">
        <f t="shared" si="135"/>
        <v>345.15</v>
      </c>
      <c r="G232" s="67">
        <f t="shared" si="136"/>
        <v>696.55</v>
      </c>
      <c r="H232" s="67">
        <f t="shared" si="137"/>
        <v>2978.5</v>
      </c>
    </row>
    <row r="233" spans="1:8" ht="17.25" customHeight="1" thickBot="1" x14ac:dyDescent="0.35">
      <c r="A233" s="111"/>
      <c r="B233" s="17">
        <v>290554930</v>
      </c>
      <c r="C233" s="16" t="s">
        <v>271</v>
      </c>
      <c r="D233" s="18">
        <v>4</v>
      </c>
      <c r="E233" s="67">
        <f t="shared" si="134"/>
        <v>1549.44</v>
      </c>
      <c r="F233" s="67">
        <f t="shared" si="135"/>
        <v>276.12</v>
      </c>
      <c r="G233" s="67">
        <f t="shared" si="136"/>
        <v>557.24</v>
      </c>
      <c r="H233" s="67">
        <f t="shared" si="137"/>
        <v>2382.8000000000002</v>
      </c>
    </row>
    <row r="234" spans="1:8" ht="17.25" customHeight="1" thickBot="1" x14ac:dyDescent="0.35">
      <c r="A234" s="112"/>
      <c r="B234" s="17">
        <v>290558380</v>
      </c>
      <c r="C234" s="16" t="s">
        <v>272</v>
      </c>
      <c r="D234" s="18">
        <v>7</v>
      </c>
      <c r="E234" s="67">
        <f t="shared" si="134"/>
        <v>2711.52</v>
      </c>
      <c r="F234" s="67">
        <f t="shared" si="135"/>
        <v>483.21000000000004</v>
      </c>
      <c r="G234" s="67">
        <f t="shared" si="136"/>
        <v>975.17000000000007</v>
      </c>
      <c r="H234" s="67">
        <f t="shared" si="137"/>
        <v>4169.8999999999996</v>
      </c>
    </row>
    <row r="235" spans="1:8" ht="17.25" customHeight="1" thickBot="1" x14ac:dyDescent="0.35">
      <c r="A235" s="113" t="s">
        <v>273</v>
      </c>
      <c r="B235" s="114"/>
      <c r="C235" s="115"/>
      <c r="D235" s="25">
        <v>48</v>
      </c>
      <c r="E235" s="71">
        <f>SUM(E222:E234)</f>
        <v>18593.28</v>
      </c>
      <c r="F235" s="71">
        <f t="shared" ref="F235:H235" si="138">SUM(F222:F234)</f>
        <v>3313.44</v>
      </c>
      <c r="G235" s="71">
        <f t="shared" si="138"/>
        <v>6686.88</v>
      </c>
      <c r="H235" s="71">
        <f t="shared" si="138"/>
        <v>28593.599999999999</v>
      </c>
    </row>
    <row r="236" spans="1:8" ht="17.25" customHeight="1" thickBot="1" x14ac:dyDescent="0.35">
      <c r="A236" s="110" t="s">
        <v>274</v>
      </c>
      <c r="B236" s="17">
        <v>190647294</v>
      </c>
      <c r="C236" s="16" t="s">
        <v>275</v>
      </c>
      <c r="D236" s="18">
        <v>1</v>
      </c>
      <c r="E236" s="92">
        <f t="shared" ref="E236:E237" si="139">+$D$286*D236</f>
        <v>387.36</v>
      </c>
      <c r="F236" s="92">
        <f t="shared" ref="F236:F237" si="140">+$D$287*D236</f>
        <v>69.03</v>
      </c>
      <c r="G236" s="92">
        <f t="shared" ref="G236:G237" si="141">+$D$288*D236</f>
        <v>139.31</v>
      </c>
      <c r="H236" s="92">
        <f t="shared" ref="H236:H237" si="142">SUM(E236:G236)</f>
        <v>595.70000000000005</v>
      </c>
    </row>
    <row r="237" spans="1:8" ht="17.25" customHeight="1" thickBot="1" x14ac:dyDescent="0.35">
      <c r="A237" s="112"/>
      <c r="B237" s="17">
        <v>190647522</v>
      </c>
      <c r="C237" s="16" t="s">
        <v>276</v>
      </c>
      <c r="D237" s="18">
        <v>1</v>
      </c>
      <c r="E237" s="67">
        <f t="shared" si="139"/>
        <v>387.36</v>
      </c>
      <c r="F237" s="67">
        <f t="shared" si="140"/>
        <v>69.03</v>
      </c>
      <c r="G237" s="67">
        <f t="shared" si="141"/>
        <v>139.31</v>
      </c>
      <c r="H237" s="67">
        <f t="shared" si="142"/>
        <v>595.70000000000005</v>
      </c>
    </row>
    <row r="238" spans="1:8" ht="17.25" customHeight="1" thickBot="1" x14ac:dyDescent="0.35">
      <c r="A238" s="113" t="s">
        <v>277</v>
      </c>
      <c r="B238" s="114"/>
      <c r="C238" s="115"/>
      <c r="D238" s="25">
        <v>2</v>
      </c>
      <c r="E238" s="71">
        <f>SUM(E236:E237)</f>
        <v>774.72</v>
      </c>
      <c r="F238" s="71">
        <f t="shared" ref="F238:H238" si="143">SUM(F236:F237)</f>
        <v>138.06</v>
      </c>
      <c r="G238" s="71">
        <f t="shared" si="143"/>
        <v>278.62</v>
      </c>
      <c r="H238" s="71">
        <f t="shared" si="143"/>
        <v>1191.4000000000001</v>
      </c>
    </row>
    <row r="239" spans="1:8" ht="17.25" customHeight="1" thickBot="1" x14ac:dyDescent="0.35">
      <c r="A239" s="110" t="s">
        <v>279</v>
      </c>
      <c r="B239" s="17">
        <v>190089747</v>
      </c>
      <c r="C239" s="16" t="s">
        <v>280</v>
      </c>
      <c r="D239" s="18">
        <v>25</v>
      </c>
      <c r="E239" s="92">
        <f t="shared" ref="E239:E243" si="144">+$D$286*D239</f>
        <v>9684</v>
      </c>
      <c r="F239" s="92">
        <f t="shared" ref="F239:F243" si="145">+$D$287*D239</f>
        <v>1725.75</v>
      </c>
      <c r="G239" s="92">
        <f t="shared" ref="G239:G243" si="146">+$D$288*D239</f>
        <v>3482.75</v>
      </c>
      <c r="H239" s="92">
        <f t="shared" ref="H239:H243" si="147">SUM(E239:G239)</f>
        <v>14892.5</v>
      </c>
    </row>
    <row r="240" spans="1:8" ht="17.25" customHeight="1" thickBot="1" x14ac:dyDescent="0.35">
      <c r="A240" s="111"/>
      <c r="B240" s="17">
        <v>190090525</v>
      </c>
      <c r="C240" s="16" t="s">
        <v>281</v>
      </c>
      <c r="D240" s="18">
        <v>9</v>
      </c>
      <c r="E240" s="67">
        <f t="shared" si="144"/>
        <v>3486.2400000000002</v>
      </c>
      <c r="F240" s="67">
        <f t="shared" si="145"/>
        <v>621.27</v>
      </c>
      <c r="G240" s="67">
        <f t="shared" si="146"/>
        <v>1253.79</v>
      </c>
      <c r="H240" s="67">
        <f t="shared" si="147"/>
        <v>5361.3</v>
      </c>
    </row>
    <row r="241" spans="1:8" ht="17.25" customHeight="1" thickBot="1" x14ac:dyDescent="0.35">
      <c r="A241" s="111"/>
      <c r="B241" s="17">
        <v>190108037</v>
      </c>
      <c r="C241" s="16" t="s">
        <v>282</v>
      </c>
      <c r="D241" s="18">
        <v>1</v>
      </c>
      <c r="E241" s="67">
        <f t="shared" si="144"/>
        <v>387.36</v>
      </c>
      <c r="F241" s="67">
        <f t="shared" si="145"/>
        <v>69.03</v>
      </c>
      <c r="G241" s="67">
        <f t="shared" si="146"/>
        <v>139.31</v>
      </c>
      <c r="H241" s="67">
        <f t="shared" si="147"/>
        <v>595.70000000000005</v>
      </c>
    </row>
    <row r="242" spans="1:8" ht="17.25" customHeight="1" thickBot="1" x14ac:dyDescent="0.35">
      <c r="A242" s="111"/>
      <c r="B242" s="17">
        <v>190109096</v>
      </c>
      <c r="C242" s="16" t="s">
        <v>283</v>
      </c>
      <c r="D242" s="18">
        <v>5</v>
      </c>
      <c r="E242" s="67">
        <f t="shared" si="144"/>
        <v>1936.8000000000002</v>
      </c>
      <c r="F242" s="67">
        <f t="shared" si="145"/>
        <v>345.15</v>
      </c>
      <c r="G242" s="67">
        <f t="shared" si="146"/>
        <v>696.55</v>
      </c>
      <c r="H242" s="67">
        <f t="shared" si="147"/>
        <v>2978.5</v>
      </c>
    </row>
    <row r="243" spans="1:8" ht="17.25" customHeight="1" thickBot="1" x14ac:dyDescent="0.35">
      <c r="A243" s="112"/>
      <c r="B243" s="17">
        <v>306981303</v>
      </c>
      <c r="C243" s="16" t="s">
        <v>284</v>
      </c>
      <c r="D243" s="18">
        <v>4</v>
      </c>
      <c r="E243" s="67">
        <f t="shared" si="144"/>
        <v>1549.44</v>
      </c>
      <c r="F243" s="67">
        <f t="shared" si="145"/>
        <v>276.12</v>
      </c>
      <c r="G243" s="67">
        <f t="shared" si="146"/>
        <v>557.24</v>
      </c>
      <c r="H243" s="67">
        <f t="shared" si="147"/>
        <v>2382.8000000000002</v>
      </c>
    </row>
    <row r="244" spans="1:8" ht="17.25" customHeight="1" thickBot="1" x14ac:dyDescent="0.35">
      <c r="A244" s="113" t="s">
        <v>285</v>
      </c>
      <c r="B244" s="114"/>
      <c r="C244" s="115"/>
      <c r="D244" s="25">
        <v>44</v>
      </c>
      <c r="E244" s="71">
        <f>SUM(E239:E243)</f>
        <v>17043.84</v>
      </c>
      <c r="F244" s="71">
        <f t="shared" ref="F244:H244" si="148">SUM(F239:F243)</f>
        <v>3037.32</v>
      </c>
      <c r="G244" s="71">
        <f t="shared" si="148"/>
        <v>6129.64</v>
      </c>
      <c r="H244" s="71">
        <f t="shared" si="148"/>
        <v>26210.799999999999</v>
      </c>
    </row>
    <row r="245" spans="1:8" ht="17.25" customHeight="1" thickBot="1" x14ac:dyDescent="0.35">
      <c r="A245" s="110" t="s">
        <v>286</v>
      </c>
      <c r="B245" s="17">
        <v>190480023</v>
      </c>
      <c r="C245" s="16" t="s">
        <v>287</v>
      </c>
      <c r="D245" s="18">
        <v>2</v>
      </c>
      <c r="E245" s="92">
        <f t="shared" ref="E245:E251" si="149">+$D$286*D245</f>
        <v>774.72</v>
      </c>
      <c r="F245" s="92">
        <f t="shared" ref="F245:F251" si="150">+$D$287*D245</f>
        <v>138.06</v>
      </c>
      <c r="G245" s="92">
        <f t="shared" ref="G245:G251" si="151">+$D$288*D245</f>
        <v>278.62</v>
      </c>
      <c r="H245" s="92">
        <f t="shared" ref="H245:H251" si="152">SUM(E245:G245)</f>
        <v>1191.4000000000001</v>
      </c>
    </row>
    <row r="246" spans="1:8" ht="17.25" customHeight="1" thickBot="1" x14ac:dyDescent="0.35">
      <c r="A246" s="111"/>
      <c r="B246" s="17">
        <v>190480361</v>
      </c>
      <c r="C246" s="16" t="s">
        <v>288</v>
      </c>
      <c r="D246" s="18">
        <v>10</v>
      </c>
      <c r="E246" s="67">
        <f t="shared" si="149"/>
        <v>3873.6000000000004</v>
      </c>
      <c r="F246" s="67">
        <f t="shared" si="150"/>
        <v>690.3</v>
      </c>
      <c r="G246" s="67">
        <f t="shared" si="151"/>
        <v>1393.1</v>
      </c>
      <c r="H246" s="67">
        <f t="shared" si="152"/>
        <v>5957</v>
      </c>
    </row>
    <row r="247" spans="1:8" ht="17.25" customHeight="1" thickBot="1" x14ac:dyDescent="0.35">
      <c r="A247" s="111"/>
      <c r="B247" s="17">
        <v>190486396</v>
      </c>
      <c r="C247" s="16" t="s">
        <v>289</v>
      </c>
      <c r="D247" s="18">
        <v>1</v>
      </c>
      <c r="E247" s="67">
        <f t="shared" si="149"/>
        <v>387.36</v>
      </c>
      <c r="F247" s="67">
        <f t="shared" si="150"/>
        <v>69.03</v>
      </c>
      <c r="G247" s="67">
        <f t="shared" si="151"/>
        <v>139.31</v>
      </c>
      <c r="H247" s="67">
        <f t="shared" si="152"/>
        <v>595.70000000000005</v>
      </c>
    </row>
    <row r="248" spans="1:8" ht="17.25" customHeight="1" thickBot="1" x14ac:dyDescent="0.35">
      <c r="A248" s="111"/>
      <c r="B248" s="17">
        <v>190486624</v>
      </c>
      <c r="C248" s="16" t="s">
        <v>290</v>
      </c>
      <c r="D248" s="18">
        <v>3</v>
      </c>
      <c r="E248" s="67">
        <f t="shared" si="149"/>
        <v>1162.08</v>
      </c>
      <c r="F248" s="67">
        <f t="shared" si="150"/>
        <v>207.09</v>
      </c>
      <c r="G248" s="67">
        <f t="shared" si="151"/>
        <v>417.93</v>
      </c>
      <c r="H248" s="67">
        <f t="shared" si="152"/>
        <v>1787.1</v>
      </c>
    </row>
    <row r="249" spans="1:8" ht="17.25" customHeight="1" thickBot="1" x14ac:dyDescent="0.35">
      <c r="A249" s="111"/>
      <c r="B249" s="17">
        <v>190487530</v>
      </c>
      <c r="C249" s="16" t="s">
        <v>424</v>
      </c>
      <c r="D249" s="18">
        <v>2</v>
      </c>
      <c r="E249" s="67">
        <f t="shared" si="149"/>
        <v>774.72</v>
      </c>
      <c r="F249" s="67">
        <f t="shared" si="150"/>
        <v>138.06</v>
      </c>
      <c r="G249" s="67">
        <f t="shared" si="151"/>
        <v>278.62</v>
      </c>
      <c r="H249" s="67">
        <f t="shared" si="152"/>
        <v>1191.4000000000001</v>
      </c>
    </row>
    <row r="250" spans="1:8" ht="17.25" customHeight="1" thickBot="1" x14ac:dyDescent="0.35">
      <c r="A250" s="111"/>
      <c r="B250" s="17">
        <v>290485480</v>
      </c>
      <c r="C250" s="16" t="s">
        <v>291</v>
      </c>
      <c r="D250" s="18">
        <v>2</v>
      </c>
      <c r="E250" s="67">
        <f t="shared" si="149"/>
        <v>774.72</v>
      </c>
      <c r="F250" s="67">
        <f t="shared" si="150"/>
        <v>138.06</v>
      </c>
      <c r="G250" s="67">
        <f t="shared" si="151"/>
        <v>278.62</v>
      </c>
      <c r="H250" s="67">
        <f t="shared" si="152"/>
        <v>1191.4000000000001</v>
      </c>
    </row>
    <row r="251" spans="1:8" ht="17.25" customHeight="1" thickBot="1" x14ac:dyDescent="0.35">
      <c r="A251" s="112"/>
      <c r="B251" s="17">
        <v>290487150</v>
      </c>
      <c r="C251" s="16" t="s">
        <v>292</v>
      </c>
      <c r="D251" s="18">
        <v>5</v>
      </c>
      <c r="E251" s="67">
        <f t="shared" si="149"/>
        <v>1936.8000000000002</v>
      </c>
      <c r="F251" s="67">
        <f t="shared" si="150"/>
        <v>345.15</v>
      </c>
      <c r="G251" s="67">
        <f t="shared" si="151"/>
        <v>696.55</v>
      </c>
      <c r="H251" s="67">
        <f t="shared" si="152"/>
        <v>2978.5</v>
      </c>
    </row>
    <row r="252" spans="1:8" ht="17.25" customHeight="1" thickBot="1" x14ac:dyDescent="0.35">
      <c r="A252" s="113" t="s">
        <v>293</v>
      </c>
      <c r="B252" s="114"/>
      <c r="C252" s="115"/>
      <c r="D252" s="25">
        <v>25</v>
      </c>
      <c r="E252" s="71">
        <f>SUM(E245:E251)</f>
        <v>9684</v>
      </c>
      <c r="F252" s="71">
        <f t="shared" ref="F252:H252" si="153">SUM(F245:F251)</f>
        <v>1725.7499999999995</v>
      </c>
      <c r="G252" s="71">
        <f t="shared" si="153"/>
        <v>3482.7499999999991</v>
      </c>
      <c r="H252" s="71">
        <f t="shared" si="153"/>
        <v>14892.499999999998</v>
      </c>
    </row>
    <row r="253" spans="1:8" ht="17.25" customHeight="1" thickBot="1" x14ac:dyDescent="0.35">
      <c r="A253" s="110" t="s">
        <v>294</v>
      </c>
      <c r="B253" s="17">
        <v>190008065</v>
      </c>
      <c r="C253" s="16" t="s">
        <v>295</v>
      </c>
      <c r="D253" s="18">
        <v>2</v>
      </c>
      <c r="E253" s="92">
        <f t="shared" ref="E253:E279" si="154">+$D$286*D253</f>
        <v>774.72</v>
      </c>
      <c r="F253" s="92">
        <f t="shared" ref="F253:F279" si="155">+$D$287*D253</f>
        <v>138.06</v>
      </c>
      <c r="G253" s="92">
        <f t="shared" ref="G253:G279" si="156">+$D$288*D253</f>
        <v>278.62</v>
      </c>
      <c r="H253" s="92">
        <f t="shared" ref="H253:H279" si="157">SUM(E253:G253)</f>
        <v>1191.4000000000001</v>
      </c>
    </row>
    <row r="254" spans="1:8" ht="17.25" customHeight="1" thickBot="1" x14ac:dyDescent="0.35">
      <c r="A254" s="111"/>
      <c r="B254" s="17">
        <v>190015782</v>
      </c>
      <c r="C254" s="16" t="s">
        <v>297</v>
      </c>
      <c r="D254" s="18">
        <v>1</v>
      </c>
      <c r="E254" s="67">
        <f t="shared" si="154"/>
        <v>387.36</v>
      </c>
      <c r="F254" s="67">
        <f t="shared" si="155"/>
        <v>69.03</v>
      </c>
      <c r="G254" s="67">
        <f t="shared" si="156"/>
        <v>139.31</v>
      </c>
      <c r="H254" s="67">
        <f t="shared" si="157"/>
        <v>595.70000000000005</v>
      </c>
    </row>
    <row r="255" spans="1:8" ht="17.25" customHeight="1" thickBot="1" x14ac:dyDescent="0.35">
      <c r="A255" s="111"/>
      <c r="B255" s="17">
        <v>190017452</v>
      </c>
      <c r="C255" s="16" t="s">
        <v>298</v>
      </c>
      <c r="D255" s="18">
        <v>1</v>
      </c>
      <c r="E255" s="67">
        <f t="shared" si="154"/>
        <v>387.36</v>
      </c>
      <c r="F255" s="67">
        <f t="shared" si="155"/>
        <v>69.03</v>
      </c>
      <c r="G255" s="67">
        <f t="shared" si="156"/>
        <v>139.31</v>
      </c>
      <c r="H255" s="67">
        <f t="shared" si="157"/>
        <v>595.70000000000005</v>
      </c>
    </row>
    <row r="256" spans="1:8" ht="17.25" customHeight="1" thickBot="1" x14ac:dyDescent="0.35">
      <c r="A256" s="111"/>
      <c r="B256" s="17">
        <v>190017648</v>
      </c>
      <c r="C256" s="16" t="s">
        <v>433</v>
      </c>
      <c r="D256" s="18">
        <v>1</v>
      </c>
      <c r="E256" s="67">
        <f t="shared" si="154"/>
        <v>387.36</v>
      </c>
      <c r="F256" s="67">
        <f t="shared" si="155"/>
        <v>69.03</v>
      </c>
      <c r="G256" s="67">
        <f t="shared" si="156"/>
        <v>139.31</v>
      </c>
      <c r="H256" s="67">
        <f t="shared" si="157"/>
        <v>595.70000000000005</v>
      </c>
    </row>
    <row r="257" spans="1:8" ht="17.25" customHeight="1" thickBot="1" x14ac:dyDescent="0.35">
      <c r="A257" s="111"/>
      <c r="B257" s="17">
        <v>190019122</v>
      </c>
      <c r="C257" s="16" t="s">
        <v>299</v>
      </c>
      <c r="D257" s="18">
        <v>1</v>
      </c>
      <c r="E257" s="67">
        <f t="shared" si="154"/>
        <v>387.36</v>
      </c>
      <c r="F257" s="67">
        <f t="shared" si="155"/>
        <v>69.03</v>
      </c>
      <c r="G257" s="67">
        <f t="shared" si="156"/>
        <v>139.31</v>
      </c>
      <c r="H257" s="67">
        <f t="shared" si="157"/>
        <v>595.70000000000005</v>
      </c>
    </row>
    <row r="258" spans="1:8" ht="17.25" customHeight="1" thickBot="1" x14ac:dyDescent="0.35">
      <c r="A258" s="111"/>
      <c r="B258" s="17">
        <v>190021155</v>
      </c>
      <c r="C258" s="16" t="s">
        <v>300</v>
      </c>
      <c r="D258" s="18">
        <v>1</v>
      </c>
      <c r="E258" s="67">
        <f t="shared" si="154"/>
        <v>387.36</v>
      </c>
      <c r="F258" s="67">
        <f t="shared" si="155"/>
        <v>69.03</v>
      </c>
      <c r="G258" s="67">
        <f t="shared" si="156"/>
        <v>139.31</v>
      </c>
      <c r="H258" s="67">
        <f t="shared" si="157"/>
        <v>595.70000000000005</v>
      </c>
    </row>
    <row r="259" spans="1:8" ht="17.25" customHeight="1" thickBot="1" x14ac:dyDescent="0.35">
      <c r="A259" s="111"/>
      <c r="B259" s="17">
        <v>190021721</v>
      </c>
      <c r="C259" s="16" t="s">
        <v>301</v>
      </c>
      <c r="D259" s="18">
        <v>1</v>
      </c>
      <c r="E259" s="67">
        <f t="shared" si="154"/>
        <v>387.36</v>
      </c>
      <c r="F259" s="67">
        <f t="shared" si="155"/>
        <v>69.03</v>
      </c>
      <c r="G259" s="67">
        <f t="shared" si="156"/>
        <v>139.31</v>
      </c>
      <c r="H259" s="67">
        <f t="shared" si="157"/>
        <v>595.70000000000005</v>
      </c>
    </row>
    <row r="260" spans="1:8" ht="17.25" customHeight="1" thickBot="1" x14ac:dyDescent="0.35">
      <c r="A260" s="111"/>
      <c r="B260" s="17">
        <v>190022257</v>
      </c>
      <c r="C260" s="16" t="s">
        <v>302</v>
      </c>
      <c r="D260" s="18">
        <v>1</v>
      </c>
      <c r="E260" s="67">
        <f t="shared" si="154"/>
        <v>387.36</v>
      </c>
      <c r="F260" s="67">
        <f t="shared" si="155"/>
        <v>69.03</v>
      </c>
      <c r="G260" s="67">
        <f t="shared" si="156"/>
        <v>139.31</v>
      </c>
      <c r="H260" s="67">
        <f t="shared" si="157"/>
        <v>595.70000000000005</v>
      </c>
    </row>
    <row r="261" spans="1:8" ht="17.25" customHeight="1" thickBot="1" x14ac:dyDescent="0.35">
      <c r="A261" s="111"/>
      <c r="B261" s="17">
        <v>190022442</v>
      </c>
      <c r="C261" s="16" t="s">
        <v>434</v>
      </c>
      <c r="D261" s="18">
        <v>1</v>
      </c>
      <c r="E261" s="67">
        <f t="shared" si="154"/>
        <v>387.36</v>
      </c>
      <c r="F261" s="67">
        <f t="shared" si="155"/>
        <v>69.03</v>
      </c>
      <c r="G261" s="67">
        <f t="shared" si="156"/>
        <v>139.31</v>
      </c>
      <c r="H261" s="67">
        <f t="shared" si="157"/>
        <v>595.70000000000005</v>
      </c>
    </row>
    <row r="262" spans="1:8" ht="17.25" customHeight="1" thickBot="1" x14ac:dyDescent="0.35">
      <c r="A262" s="111"/>
      <c r="B262" s="17">
        <v>190023163</v>
      </c>
      <c r="C262" s="16" t="s">
        <v>427</v>
      </c>
      <c r="D262" s="18">
        <v>1</v>
      </c>
      <c r="E262" s="67">
        <f t="shared" si="154"/>
        <v>387.36</v>
      </c>
      <c r="F262" s="67">
        <f t="shared" si="155"/>
        <v>69.03</v>
      </c>
      <c r="G262" s="67">
        <f t="shared" si="156"/>
        <v>139.31</v>
      </c>
      <c r="H262" s="67">
        <f t="shared" si="157"/>
        <v>595.70000000000005</v>
      </c>
    </row>
    <row r="263" spans="1:8" ht="17.25" customHeight="1" thickBot="1" x14ac:dyDescent="0.35">
      <c r="A263" s="111"/>
      <c r="B263" s="17">
        <v>190023544</v>
      </c>
      <c r="C263" s="16" t="s">
        <v>303</v>
      </c>
      <c r="D263" s="18">
        <v>1</v>
      </c>
      <c r="E263" s="67">
        <f t="shared" si="154"/>
        <v>387.36</v>
      </c>
      <c r="F263" s="67">
        <f t="shared" si="155"/>
        <v>69.03</v>
      </c>
      <c r="G263" s="67">
        <f t="shared" si="156"/>
        <v>139.31</v>
      </c>
      <c r="H263" s="67">
        <f t="shared" si="157"/>
        <v>595.70000000000005</v>
      </c>
    </row>
    <row r="264" spans="1:8" ht="17.25" customHeight="1" thickBot="1" x14ac:dyDescent="0.35">
      <c r="A264" s="111"/>
      <c r="B264" s="17">
        <v>190025552</v>
      </c>
      <c r="C264" s="16" t="s">
        <v>304</v>
      </c>
      <c r="D264" s="18">
        <v>1</v>
      </c>
      <c r="E264" s="67">
        <f t="shared" si="154"/>
        <v>387.36</v>
      </c>
      <c r="F264" s="67">
        <f t="shared" si="155"/>
        <v>69.03</v>
      </c>
      <c r="G264" s="67">
        <f t="shared" si="156"/>
        <v>139.31</v>
      </c>
      <c r="H264" s="67">
        <f t="shared" si="157"/>
        <v>595.70000000000005</v>
      </c>
    </row>
    <row r="265" spans="1:8" ht="17.25" customHeight="1" thickBot="1" x14ac:dyDescent="0.35">
      <c r="A265" s="111"/>
      <c r="B265" s="17">
        <v>190027037</v>
      </c>
      <c r="C265" s="16" t="s">
        <v>305</v>
      </c>
      <c r="D265" s="18">
        <v>1</v>
      </c>
      <c r="E265" s="67">
        <f t="shared" si="154"/>
        <v>387.36</v>
      </c>
      <c r="F265" s="67">
        <f t="shared" si="155"/>
        <v>69.03</v>
      </c>
      <c r="G265" s="67">
        <f t="shared" si="156"/>
        <v>139.31</v>
      </c>
      <c r="H265" s="67">
        <f t="shared" si="157"/>
        <v>595.70000000000005</v>
      </c>
    </row>
    <row r="266" spans="1:8" ht="17.25" customHeight="1" thickBot="1" x14ac:dyDescent="0.35">
      <c r="A266" s="111"/>
      <c r="B266" s="17">
        <v>190027560</v>
      </c>
      <c r="C266" s="16" t="s">
        <v>428</v>
      </c>
      <c r="D266" s="18">
        <v>1</v>
      </c>
      <c r="E266" s="67">
        <f t="shared" si="154"/>
        <v>387.36</v>
      </c>
      <c r="F266" s="67">
        <f t="shared" si="155"/>
        <v>69.03</v>
      </c>
      <c r="G266" s="67">
        <f t="shared" si="156"/>
        <v>139.31</v>
      </c>
      <c r="H266" s="67">
        <f t="shared" si="157"/>
        <v>595.70000000000005</v>
      </c>
    </row>
    <row r="267" spans="1:8" ht="17.25" customHeight="1" thickBot="1" x14ac:dyDescent="0.35">
      <c r="A267" s="111"/>
      <c r="B267" s="17">
        <v>190027941</v>
      </c>
      <c r="C267" s="16" t="s">
        <v>306</v>
      </c>
      <c r="D267" s="18">
        <v>1</v>
      </c>
      <c r="E267" s="67">
        <f t="shared" si="154"/>
        <v>387.36</v>
      </c>
      <c r="F267" s="67">
        <f t="shared" si="155"/>
        <v>69.03</v>
      </c>
      <c r="G267" s="67">
        <f t="shared" si="156"/>
        <v>139.31</v>
      </c>
      <c r="H267" s="67">
        <f t="shared" si="157"/>
        <v>595.70000000000005</v>
      </c>
    </row>
    <row r="268" spans="1:8" ht="17.25" customHeight="1" thickBot="1" x14ac:dyDescent="0.35">
      <c r="A268" s="111"/>
      <c r="B268" s="17">
        <v>190028858</v>
      </c>
      <c r="C268" s="16" t="s">
        <v>438</v>
      </c>
      <c r="D268" s="18">
        <v>1</v>
      </c>
      <c r="E268" s="67">
        <f t="shared" si="154"/>
        <v>387.36</v>
      </c>
      <c r="F268" s="67">
        <f t="shared" si="155"/>
        <v>69.03</v>
      </c>
      <c r="G268" s="67">
        <f t="shared" si="156"/>
        <v>139.31</v>
      </c>
      <c r="H268" s="67">
        <f t="shared" si="157"/>
        <v>595.70000000000005</v>
      </c>
    </row>
    <row r="269" spans="1:8" ht="17.25" customHeight="1" thickBot="1" x14ac:dyDescent="0.35">
      <c r="A269" s="111"/>
      <c r="B269" s="17">
        <v>190029198</v>
      </c>
      <c r="C269" s="16" t="s">
        <v>307</v>
      </c>
      <c r="D269" s="18">
        <v>3</v>
      </c>
      <c r="E269" s="67">
        <f t="shared" si="154"/>
        <v>1162.08</v>
      </c>
      <c r="F269" s="67">
        <f t="shared" si="155"/>
        <v>207.09</v>
      </c>
      <c r="G269" s="67">
        <f t="shared" si="156"/>
        <v>417.93</v>
      </c>
      <c r="H269" s="67">
        <f t="shared" si="157"/>
        <v>1787.1</v>
      </c>
    </row>
    <row r="270" spans="1:8" ht="17.25" customHeight="1" thickBot="1" x14ac:dyDescent="0.35">
      <c r="A270" s="111"/>
      <c r="B270" s="17">
        <v>190030880</v>
      </c>
      <c r="C270" s="16" t="s">
        <v>308</v>
      </c>
      <c r="D270" s="18">
        <v>4</v>
      </c>
      <c r="E270" s="67">
        <f t="shared" si="154"/>
        <v>1549.44</v>
      </c>
      <c r="F270" s="67">
        <f t="shared" si="155"/>
        <v>276.12</v>
      </c>
      <c r="G270" s="67">
        <f t="shared" si="156"/>
        <v>557.24</v>
      </c>
      <c r="H270" s="67">
        <f t="shared" si="157"/>
        <v>2382.8000000000002</v>
      </c>
    </row>
    <row r="271" spans="1:8" ht="17.25" customHeight="1" thickBot="1" x14ac:dyDescent="0.35">
      <c r="A271" s="111"/>
      <c r="B271" s="17">
        <v>190031982</v>
      </c>
      <c r="C271" s="16" t="s">
        <v>435</v>
      </c>
      <c r="D271" s="18">
        <v>1</v>
      </c>
      <c r="E271" s="67">
        <f t="shared" si="154"/>
        <v>387.36</v>
      </c>
      <c r="F271" s="67">
        <f t="shared" si="155"/>
        <v>69.03</v>
      </c>
      <c r="G271" s="67">
        <f t="shared" si="156"/>
        <v>139.31</v>
      </c>
      <c r="H271" s="67">
        <f t="shared" si="157"/>
        <v>595.70000000000005</v>
      </c>
    </row>
    <row r="272" spans="1:8" ht="17.25" customHeight="1" thickBot="1" x14ac:dyDescent="0.35">
      <c r="A272" s="111"/>
      <c r="B272" s="17">
        <v>190032899</v>
      </c>
      <c r="C272" s="16" t="s">
        <v>310</v>
      </c>
      <c r="D272" s="18">
        <v>3</v>
      </c>
      <c r="E272" s="67">
        <f t="shared" si="154"/>
        <v>1162.08</v>
      </c>
      <c r="F272" s="67">
        <f t="shared" si="155"/>
        <v>207.09</v>
      </c>
      <c r="G272" s="67">
        <f t="shared" si="156"/>
        <v>417.93</v>
      </c>
      <c r="H272" s="67">
        <f t="shared" si="157"/>
        <v>1787.1</v>
      </c>
    </row>
    <row r="273" spans="1:8" ht="17.25" customHeight="1" thickBot="1" x14ac:dyDescent="0.35">
      <c r="A273" s="111"/>
      <c r="B273" s="17">
        <v>190033467</v>
      </c>
      <c r="C273" s="16" t="s">
        <v>311</v>
      </c>
      <c r="D273" s="18">
        <v>2</v>
      </c>
      <c r="E273" s="67">
        <f t="shared" si="154"/>
        <v>774.72</v>
      </c>
      <c r="F273" s="67">
        <f t="shared" si="155"/>
        <v>138.06</v>
      </c>
      <c r="G273" s="67">
        <f t="shared" si="156"/>
        <v>278.62</v>
      </c>
      <c r="H273" s="67">
        <f t="shared" si="157"/>
        <v>1191.4000000000001</v>
      </c>
    </row>
    <row r="274" spans="1:8" ht="17.25" customHeight="1" thickBot="1" x14ac:dyDescent="0.35">
      <c r="A274" s="111"/>
      <c r="B274" s="17">
        <v>190033848</v>
      </c>
      <c r="C274" s="16" t="s">
        <v>312</v>
      </c>
      <c r="D274" s="18">
        <v>3</v>
      </c>
      <c r="E274" s="67">
        <f t="shared" si="154"/>
        <v>1162.08</v>
      </c>
      <c r="F274" s="67">
        <f t="shared" si="155"/>
        <v>207.09</v>
      </c>
      <c r="G274" s="67">
        <f t="shared" si="156"/>
        <v>417.93</v>
      </c>
      <c r="H274" s="67">
        <f t="shared" si="157"/>
        <v>1787.1</v>
      </c>
    </row>
    <row r="275" spans="1:8" ht="17.25" customHeight="1" thickBot="1" x14ac:dyDescent="0.35">
      <c r="A275" s="111"/>
      <c r="B275" s="17">
        <v>190033990</v>
      </c>
      <c r="C275" s="16" t="s">
        <v>313</v>
      </c>
      <c r="D275" s="18">
        <v>1</v>
      </c>
      <c r="E275" s="67">
        <f t="shared" si="154"/>
        <v>387.36</v>
      </c>
      <c r="F275" s="67">
        <f t="shared" si="155"/>
        <v>69.03</v>
      </c>
      <c r="G275" s="67">
        <f t="shared" si="156"/>
        <v>139.31</v>
      </c>
      <c r="H275" s="67">
        <f t="shared" si="157"/>
        <v>595.70000000000005</v>
      </c>
    </row>
    <row r="276" spans="1:8" ht="17.25" customHeight="1" thickBot="1" x14ac:dyDescent="0.35">
      <c r="A276" s="111"/>
      <c r="B276" s="17">
        <v>191727213</v>
      </c>
      <c r="C276" s="16" t="s">
        <v>439</v>
      </c>
      <c r="D276" s="18">
        <v>1</v>
      </c>
      <c r="E276" s="67">
        <f t="shared" si="154"/>
        <v>387.36</v>
      </c>
      <c r="F276" s="67">
        <f t="shared" si="155"/>
        <v>69.03</v>
      </c>
      <c r="G276" s="67">
        <f t="shared" si="156"/>
        <v>139.31</v>
      </c>
      <c r="H276" s="67">
        <f t="shared" si="157"/>
        <v>595.70000000000005</v>
      </c>
    </row>
    <row r="277" spans="1:8" ht="17.25" customHeight="1" thickBot="1" x14ac:dyDescent="0.35">
      <c r="A277" s="111"/>
      <c r="B277" s="17">
        <v>290013960</v>
      </c>
      <c r="C277" s="16" t="s">
        <v>440</v>
      </c>
      <c r="D277" s="18">
        <v>1</v>
      </c>
      <c r="E277" s="67">
        <f t="shared" si="154"/>
        <v>387.36</v>
      </c>
      <c r="F277" s="67">
        <f t="shared" si="155"/>
        <v>69.03</v>
      </c>
      <c r="G277" s="67">
        <f t="shared" si="156"/>
        <v>139.31</v>
      </c>
      <c r="H277" s="67">
        <f t="shared" si="157"/>
        <v>595.70000000000005</v>
      </c>
    </row>
    <row r="278" spans="1:8" ht="17.25" customHeight="1" thickBot="1" x14ac:dyDescent="0.35">
      <c r="A278" s="111"/>
      <c r="B278" s="17">
        <v>290020620</v>
      </c>
      <c r="C278" s="16" t="s">
        <v>315</v>
      </c>
      <c r="D278" s="18">
        <v>1</v>
      </c>
      <c r="E278" s="67">
        <f t="shared" si="154"/>
        <v>387.36</v>
      </c>
      <c r="F278" s="67">
        <f t="shared" si="155"/>
        <v>69.03</v>
      </c>
      <c r="G278" s="67">
        <f t="shared" si="156"/>
        <v>139.31</v>
      </c>
      <c r="H278" s="67">
        <f t="shared" si="157"/>
        <v>595.70000000000005</v>
      </c>
    </row>
    <row r="279" spans="1:8" ht="17.25" customHeight="1" thickBot="1" x14ac:dyDescent="0.35">
      <c r="A279" s="112"/>
      <c r="B279" s="17">
        <v>290031830</v>
      </c>
      <c r="C279" s="16" t="s">
        <v>436</v>
      </c>
      <c r="D279" s="18">
        <v>1</v>
      </c>
      <c r="E279" s="67">
        <f t="shared" si="154"/>
        <v>387.36</v>
      </c>
      <c r="F279" s="67">
        <f t="shared" si="155"/>
        <v>69.03</v>
      </c>
      <c r="G279" s="67">
        <f t="shared" si="156"/>
        <v>139.31</v>
      </c>
      <c r="H279" s="67">
        <f t="shared" si="157"/>
        <v>595.70000000000005</v>
      </c>
    </row>
    <row r="280" spans="1:8" ht="17.25" customHeight="1" thickBot="1" x14ac:dyDescent="0.35">
      <c r="A280" s="113" t="s">
        <v>316</v>
      </c>
      <c r="B280" s="114"/>
      <c r="C280" s="115"/>
      <c r="D280" s="25">
        <v>38</v>
      </c>
      <c r="E280" s="71">
        <f>SUM(E253:E279)</f>
        <v>14719.680000000002</v>
      </c>
      <c r="F280" s="71">
        <f t="shared" ref="F280:H280" si="158">SUM(F253:F279)</f>
        <v>2623.1400000000008</v>
      </c>
      <c r="G280" s="71">
        <f t="shared" si="158"/>
        <v>5293.7800000000016</v>
      </c>
      <c r="H280" s="71">
        <f t="shared" si="158"/>
        <v>22636.600000000006</v>
      </c>
    </row>
    <row r="281" spans="1:8" ht="17.25" customHeight="1" thickBot="1" x14ac:dyDescent="0.35">
      <c r="A281" s="110" t="s">
        <v>317</v>
      </c>
      <c r="B281" s="17">
        <v>190177179</v>
      </c>
      <c r="C281" s="16" t="s">
        <v>318</v>
      </c>
      <c r="D281" s="18">
        <v>15</v>
      </c>
      <c r="E281" s="92">
        <f t="shared" ref="E281:E282" si="159">+$D$286*D281</f>
        <v>5810.4000000000005</v>
      </c>
      <c r="F281" s="92">
        <f t="shared" ref="F281:F282" si="160">+$D$287*D281</f>
        <v>1035.45</v>
      </c>
      <c r="G281" s="92">
        <f t="shared" ref="G281:G282" si="161">+$D$288*D281</f>
        <v>2089.65</v>
      </c>
      <c r="H281" s="92">
        <f t="shared" ref="H281:H282" si="162">SUM(E281:G281)</f>
        <v>8935.5</v>
      </c>
    </row>
    <row r="282" spans="1:8" ht="17.25" customHeight="1" thickBot="1" x14ac:dyDescent="0.35">
      <c r="A282" s="112"/>
      <c r="B282" s="17">
        <v>190204669</v>
      </c>
      <c r="C282" s="16" t="s">
        <v>319</v>
      </c>
      <c r="D282" s="18">
        <v>6</v>
      </c>
      <c r="E282" s="67">
        <f t="shared" si="159"/>
        <v>2324.16</v>
      </c>
      <c r="F282" s="67">
        <f t="shared" si="160"/>
        <v>414.18</v>
      </c>
      <c r="G282" s="67">
        <f t="shared" si="161"/>
        <v>835.86</v>
      </c>
      <c r="H282" s="67">
        <f t="shared" si="162"/>
        <v>3574.2</v>
      </c>
    </row>
    <row r="283" spans="1:8" ht="17.25" customHeight="1" thickBot="1" x14ac:dyDescent="0.35">
      <c r="A283" s="113" t="s">
        <v>320</v>
      </c>
      <c r="B283" s="114"/>
      <c r="C283" s="115"/>
      <c r="D283" s="25">
        <v>21</v>
      </c>
      <c r="E283" s="71">
        <f>SUM(E281:E282)</f>
        <v>8134.56</v>
      </c>
      <c r="F283" s="71">
        <f t="shared" ref="F283:H283" si="163">SUM(F281:F282)</f>
        <v>1449.63</v>
      </c>
      <c r="G283" s="71">
        <f t="shared" si="163"/>
        <v>2925.51</v>
      </c>
      <c r="H283" s="71">
        <f t="shared" si="163"/>
        <v>12509.7</v>
      </c>
    </row>
    <row r="284" spans="1:8" ht="17.25" customHeight="1" thickBot="1" x14ac:dyDescent="0.35">
      <c r="A284" s="118" t="s">
        <v>321</v>
      </c>
      <c r="B284" s="119"/>
      <c r="C284" s="120"/>
      <c r="D284" s="25">
        <v>704</v>
      </c>
      <c r="E284" s="71">
        <f>+E283+E280+E252+E244+E238+E235+E221+E217+E212+E198+E193+E181+E177+E173+E168+E160++E162+E151+E142+E136+E133+E125+E118+E107+E105+E102+E100+E98+E96+E91+E89+E74+E66+E61+E58+E42+E40+E36+E27+E25+E23+E20+E17+E13+E7</f>
        <v>272701.43999999994</v>
      </c>
      <c r="F284" s="71">
        <f t="shared" ref="F284:H284" si="164">+F283+F280+F252+F244+F238+F235+F221+F217+F212+F198+F193+F181+F177+F173+F168+F160++F162+F151+F142+F136+F133+F125+F118+F107+F105+F102+F100+F98+F96+F91+F89+F74+F66+F61+F58+F42+F40+F36+F27+F25+F23+F20+F17+F13+F7</f>
        <v>48597.119999999988</v>
      </c>
      <c r="G284" s="71">
        <f t="shared" si="164"/>
        <v>98074.239999999976</v>
      </c>
      <c r="H284" s="71">
        <f t="shared" si="164"/>
        <v>419372.80000000005</v>
      </c>
    </row>
    <row r="285" spans="1:8" x14ac:dyDescent="0.3">
      <c r="A285" s="117" t="s">
        <v>330</v>
      </c>
      <c r="B285" s="117"/>
      <c r="C285" s="7" t="s">
        <v>0</v>
      </c>
      <c r="D285" s="8" t="s">
        <v>331</v>
      </c>
      <c r="E285" s="90"/>
      <c r="F285" s="90"/>
      <c r="G285" s="90"/>
      <c r="H285" s="90"/>
    </row>
    <row r="286" spans="1:8" x14ac:dyDescent="0.3">
      <c r="A286" s="2" t="s">
        <v>1</v>
      </c>
      <c r="B286" s="2"/>
      <c r="C286" s="22">
        <f>ROUND(1.529*1798*(5/36)*12*1.0145,1)</f>
        <v>4648.3</v>
      </c>
      <c r="D286" s="81">
        <f>+ROUND(C286/12,2)</f>
        <v>387.36</v>
      </c>
      <c r="E286" s="90"/>
      <c r="F286" s="90"/>
      <c r="G286" s="90"/>
      <c r="H286" s="90"/>
    </row>
    <row r="287" spans="1:8" x14ac:dyDescent="0.3">
      <c r="A287" s="2" t="s">
        <v>2</v>
      </c>
      <c r="B287" s="2"/>
      <c r="C287" s="3">
        <f>3.3*251</f>
        <v>828.3</v>
      </c>
      <c r="D287" s="81">
        <f>+ROUND(C287/12,2)</f>
        <v>69.03</v>
      </c>
      <c r="E287" s="90"/>
      <c r="F287" s="90"/>
      <c r="G287" s="90"/>
      <c r="H287" s="90"/>
    </row>
    <row r="288" spans="1:8" x14ac:dyDescent="0.3">
      <c r="A288" s="2" t="s">
        <v>3</v>
      </c>
      <c r="B288" s="2"/>
      <c r="C288" s="3">
        <f>+ROUND(((1.5*1153)/18)*1.0145*12+2*251,1)</f>
        <v>1671.7</v>
      </c>
      <c r="D288" s="81">
        <f>+ROUND(C288/12,2)</f>
        <v>139.31</v>
      </c>
      <c r="E288" s="90"/>
      <c r="F288" s="90"/>
      <c r="G288" s="90"/>
      <c r="H288" s="90"/>
    </row>
    <row r="289" spans="1:8" x14ac:dyDescent="0.3">
      <c r="A289" s="4" t="s">
        <v>4</v>
      </c>
      <c r="B289" s="2"/>
      <c r="C289" s="1">
        <f>SUM(C286:C288)</f>
        <v>7148.3</v>
      </c>
      <c r="D289" s="82">
        <f>SUM(D286:D288)</f>
        <v>595.70000000000005</v>
      </c>
      <c r="E289" s="90"/>
      <c r="F289" s="90"/>
      <c r="G289" s="90"/>
      <c r="H289" s="91"/>
    </row>
    <row r="290" spans="1:8" x14ac:dyDescent="0.3">
      <c r="D290" s="78"/>
      <c r="H290" s="27"/>
    </row>
    <row r="291" spans="1:8" x14ac:dyDescent="0.3">
      <c r="A291" s="5" t="s">
        <v>5</v>
      </c>
      <c r="C291" s="9"/>
      <c r="D291" s="93"/>
      <c r="H291" s="27"/>
    </row>
    <row r="292" spans="1:8" x14ac:dyDescent="0.3">
      <c r="A292" s="6" t="s">
        <v>8</v>
      </c>
      <c r="B292" s="13"/>
      <c r="C292" s="11"/>
      <c r="D292" s="83"/>
      <c r="H292" s="27"/>
    </row>
    <row r="293" spans="1:8" x14ac:dyDescent="0.3">
      <c r="A293" s="6" t="s">
        <v>6</v>
      </c>
      <c r="D293" s="78"/>
      <c r="H293" s="27"/>
    </row>
    <row r="294" spans="1:8" x14ac:dyDescent="0.3">
      <c r="A294" s="6" t="s">
        <v>7</v>
      </c>
      <c r="C294" s="12"/>
      <c r="D294" s="86"/>
      <c r="H294" s="27"/>
    </row>
  </sheetData>
  <autoFilter ref="A4:H289" xr:uid="{949C327C-9E71-4CBC-9827-9E491DDC9D1F}"/>
  <mergeCells count="86">
    <mergeCell ref="A284:C284"/>
    <mergeCell ref="A285:B285"/>
    <mergeCell ref="A245:A251"/>
    <mergeCell ref="A252:C252"/>
    <mergeCell ref="A253:A279"/>
    <mergeCell ref="A280:C280"/>
    <mergeCell ref="A281:A282"/>
    <mergeCell ref="A283:C283"/>
    <mergeCell ref="A244:C244"/>
    <mergeCell ref="A199:A211"/>
    <mergeCell ref="A212:C212"/>
    <mergeCell ref="A213:A216"/>
    <mergeCell ref="A217:C217"/>
    <mergeCell ref="A218:A220"/>
    <mergeCell ref="A221:C221"/>
    <mergeCell ref="A222:A234"/>
    <mergeCell ref="A235:C235"/>
    <mergeCell ref="A236:A237"/>
    <mergeCell ref="A238:C238"/>
    <mergeCell ref="A239:A243"/>
    <mergeCell ref="A198:C198"/>
    <mergeCell ref="A163:A167"/>
    <mergeCell ref="A168:C168"/>
    <mergeCell ref="A169:A172"/>
    <mergeCell ref="A173:C173"/>
    <mergeCell ref="A174:A176"/>
    <mergeCell ref="A177:C177"/>
    <mergeCell ref="A178:A180"/>
    <mergeCell ref="A181:C181"/>
    <mergeCell ref="A182:A192"/>
    <mergeCell ref="A193:C193"/>
    <mergeCell ref="A194:A197"/>
    <mergeCell ref="A162:C162"/>
    <mergeCell ref="A125:C125"/>
    <mergeCell ref="A126:A132"/>
    <mergeCell ref="A133:C133"/>
    <mergeCell ref="A134:A135"/>
    <mergeCell ref="A136:C136"/>
    <mergeCell ref="A137:A141"/>
    <mergeCell ref="A142:C142"/>
    <mergeCell ref="A143:A150"/>
    <mergeCell ref="A151:C151"/>
    <mergeCell ref="A152:A159"/>
    <mergeCell ref="A160:C160"/>
    <mergeCell ref="A119:A124"/>
    <mergeCell ref="A91:C91"/>
    <mergeCell ref="A92:A95"/>
    <mergeCell ref="A96:C96"/>
    <mergeCell ref="A98:C98"/>
    <mergeCell ref="A100:C100"/>
    <mergeCell ref="A102:C102"/>
    <mergeCell ref="A103:A104"/>
    <mergeCell ref="A105:C105"/>
    <mergeCell ref="A107:C107"/>
    <mergeCell ref="A108:A117"/>
    <mergeCell ref="A118:C118"/>
    <mergeCell ref="A89:C89"/>
    <mergeCell ref="A40:C40"/>
    <mergeCell ref="A42:C42"/>
    <mergeCell ref="A43:A57"/>
    <mergeCell ref="A58:C58"/>
    <mergeCell ref="A59:A60"/>
    <mergeCell ref="A61:C61"/>
    <mergeCell ref="A62:A65"/>
    <mergeCell ref="A66:C66"/>
    <mergeCell ref="A67:A73"/>
    <mergeCell ref="A74:C74"/>
    <mergeCell ref="A75:A88"/>
    <mergeCell ref="A37:A39"/>
    <mergeCell ref="A13:C13"/>
    <mergeCell ref="A14:A16"/>
    <mergeCell ref="A17:C17"/>
    <mergeCell ref="A18:A19"/>
    <mergeCell ref="A20:C20"/>
    <mergeCell ref="A21:A22"/>
    <mergeCell ref="A23:C23"/>
    <mergeCell ref="A25:C25"/>
    <mergeCell ref="A27:C27"/>
    <mergeCell ref="A28:A35"/>
    <mergeCell ref="A36:C36"/>
    <mergeCell ref="A8:A12"/>
    <mergeCell ref="A2:B2"/>
    <mergeCell ref="C2:D2"/>
    <mergeCell ref="A3:D3"/>
    <mergeCell ref="A5:A6"/>
    <mergeCell ref="A7:C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3FB97-CA1A-4486-A567-01F942636970}">
  <dimension ref="A1:I293"/>
  <sheetViews>
    <sheetView zoomScale="70" zoomScaleNormal="70" workbookViewId="0">
      <pane xSplit="1" ySplit="4" topLeftCell="B274" activePane="bottomRight" state="frozen"/>
      <selection pane="topRight" activeCell="B1" sqref="B1"/>
      <selection pane="bottomLeft" activeCell="A5" sqref="A5"/>
      <selection pane="bottomRight" activeCell="H284" sqref="H284:H285"/>
    </sheetView>
  </sheetViews>
  <sheetFormatPr defaultRowHeight="14.4" x14ac:dyDescent="0.3"/>
  <cols>
    <col min="1" max="1" width="16.77734375" customWidth="1"/>
    <col min="2" max="2" width="17.44140625" customWidth="1"/>
    <col min="3" max="3" width="48.6640625" customWidth="1"/>
    <col min="4" max="4" width="21.33203125" customWidth="1"/>
    <col min="5" max="5" width="14.44140625" customWidth="1"/>
    <col min="6" max="6" width="12.6640625" customWidth="1"/>
    <col min="7" max="7" width="11.21875" customWidth="1"/>
    <col min="8" max="8" width="13" customWidth="1"/>
  </cols>
  <sheetData>
    <row r="1" spans="1:8" ht="19.5" customHeight="1" x14ac:dyDescent="0.3">
      <c r="A1" s="14" t="s">
        <v>12</v>
      </c>
    </row>
    <row r="2" spans="1:8" ht="12.75" customHeight="1" x14ac:dyDescent="0.3">
      <c r="A2" s="128"/>
      <c r="B2" s="128"/>
      <c r="C2" s="128"/>
      <c r="D2" s="128"/>
    </row>
    <row r="3" spans="1:8" ht="12.75" customHeight="1" thickBot="1" x14ac:dyDescent="0.35">
      <c r="A3" s="128"/>
      <c r="B3" s="128"/>
      <c r="C3" s="128"/>
      <c r="D3" s="128"/>
    </row>
    <row r="4" spans="1:8" s="15" customFormat="1" ht="49.2" customHeight="1" thickBot="1" x14ac:dyDescent="0.35">
      <c r="A4" s="38" t="s">
        <v>13</v>
      </c>
      <c r="B4" s="38" t="s">
        <v>411</v>
      </c>
      <c r="C4" s="38" t="s">
        <v>15</v>
      </c>
      <c r="D4" s="77" t="s">
        <v>442</v>
      </c>
      <c r="E4" s="48" t="s">
        <v>324</v>
      </c>
      <c r="F4" s="48" t="s">
        <v>325</v>
      </c>
      <c r="G4" s="48" t="s">
        <v>326</v>
      </c>
      <c r="H4" s="20" t="s">
        <v>425</v>
      </c>
    </row>
    <row r="5" spans="1:8" ht="17.25" customHeight="1" thickBot="1" x14ac:dyDescent="0.35">
      <c r="A5" s="110" t="s">
        <v>16</v>
      </c>
      <c r="B5" s="17">
        <v>190449063</v>
      </c>
      <c r="C5" s="16" t="s">
        <v>17</v>
      </c>
      <c r="D5" s="23">
        <v>1</v>
      </c>
      <c r="E5" s="67">
        <f>+$D$285*D5</f>
        <v>387.36</v>
      </c>
      <c r="F5" s="67">
        <f>+$D$286*D5</f>
        <v>69.03</v>
      </c>
      <c r="G5" s="67">
        <f>+$D$287*D5</f>
        <v>139.31</v>
      </c>
      <c r="H5" s="67">
        <f>SUM(E5:G5)</f>
        <v>595.70000000000005</v>
      </c>
    </row>
    <row r="6" spans="1:8" ht="17.25" customHeight="1" thickBot="1" x14ac:dyDescent="0.35">
      <c r="A6" s="112"/>
      <c r="B6" s="17">
        <v>305616419</v>
      </c>
      <c r="C6" s="16" t="s">
        <v>18</v>
      </c>
      <c r="D6" s="23">
        <v>2</v>
      </c>
      <c r="E6" s="67">
        <f>+$D$285*D6</f>
        <v>774.72</v>
      </c>
      <c r="F6" s="67">
        <f>+$D$286*D6</f>
        <v>138.06</v>
      </c>
      <c r="G6" s="67">
        <f>+$D$287*D6</f>
        <v>278.62</v>
      </c>
      <c r="H6" s="67">
        <f>SUM(E6:G6)</f>
        <v>1191.4000000000001</v>
      </c>
    </row>
    <row r="7" spans="1:8" ht="17.25" customHeight="1" thickBot="1" x14ac:dyDescent="0.35">
      <c r="A7" s="113" t="s">
        <v>19</v>
      </c>
      <c r="B7" s="114"/>
      <c r="C7" s="115"/>
      <c r="D7" s="25">
        <v>3</v>
      </c>
      <c r="E7" s="71">
        <f>SUM(E5:E6)</f>
        <v>1162.08</v>
      </c>
      <c r="F7" s="71">
        <f t="shared" ref="F7:H7" si="0">SUM(F5:F6)</f>
        <v>207.09</v>
      </c>
      <c r="G7" s="71">
        <f t="shared" si="0"/>
        <v>417.93</v>
      </c>
      <c r="H7" s="71">
        <f t="shared" si="0"/>
        <v>1787.1000000000001</v>
      </c>
    </row>
    <row r="8" spans="1:8" ht="17.25" customHeight="1" thickBot="1" x14ac:dyDescent="0.35">
      <c r="A8" s="110" t="s">
        <v>20</v>
      </c>
      <c r="B8" s="17">
        <v>190023925</v>
      </c>
      <c r="C8" s="16" t="s">
        <v>21</v>
      </c>
      <c r="D8" s="18">
        <v>1</v>
      </c>
      <c r="E8" s="67">
        <f t="shared" ref="E8:E12" si="1">+$D$285*D8</f>
        <v>387.36</v>
      </c>
      <c r="F8" s="67">
        <f t="shared" ref="F8:F12" si="2">+$D$286*D8</f>
        <v>69.03</v>
      </c>
      <c r="G8" s="67">
        <f t="shared" ref="G8:G12" si="3">+$D$287*D8</f>
        <v>139.31</v>
      </c>
      <c r="H8" s="67">
        <f t="shared" ref="H8:H12" si="4">SUM(E8:G8)</f>
        <v>595.70000000000005</v>
      </c>
    </row>
    <row r="9" spans="1:8" ht="17.25" customHeight="1" thickBot="1" x14ac:dyDescent="0.35">
      <c r="A9" s="111"/>
      <c r="B9" s="17">
        <v>190024265</v>
      </c>
      <c r="C9" s="16" t="s">
        <v>22</v>
      </c>
      <c r="D9" s="18">
        <v>1</v>
      </c>
      <c r="E9" s="67">
        <f t="shared" si="1"/>
        <v>387.36</v>
      </c>
      <c r="F9" s="67">
        <f t="shared" si="2"/>
        <v>69.03</v>
      </c>
      <c r="G9" s="67">
        <f t="shared" si="3"/>
        <v>139.31</v>
      </c>
      <c r="H9" s="67">
        <f t="shared" si="4"/>
        <v>595.70000000000005</v>
      </c>
    </row>
    <row r="10" spans="1:8" ht="17.25" customHeight="1" thickBot="1" x14ac:dyDescent="0.35">
      <c r="A10" s="111"/>
      <c r="B10" s="17">
        <v>190048540</v>
      </c>
      <c r="C10" s="16" t="s">
        <v>23</v>
      </c>
      <c r="D10" s="18">
        <v>2</v>
      </c>
      <c r="E10" s="67">
        <f t="shared" si="1"/>
        <v>774.72</v>
      </c>
      <c r="F10" s="67">
        <f t="shared" si="2"/>
        <v>138.06</v>
      </c>
      <c r="G10" s="67">
        <f t="shared" si="3"/>
        <v>278.62</v>
      </c>
      <c r="H10" s="67">
        <f t="shared" si="4"/>
        <v>1191.4000000000001</v>
      </c>
    </row>
    <row r="11" spans="1:8" ht="17.25" customHeight="1" thickBot="1" x14ac:dyDescent="0.35">
      <c r="A11" s="111"/>
      <c r="B11" s="17">
        <v>190049119</v>
      </c>
      <c r="C11" s="16" t="s">
        <v>420</v>
      </c>
      <c r="D11" s="18">
        <v>1</v>
      </c>
      <c r="E11" s="67">
        <f t="shared" si="1"/>
        <v>387.36</v>
      </c>
      <c r="F11" s="67">
        <f t="shared" si="2"/>
        <v>69.03</v>
      </c>
      <c r="G11" s="67">
        <f t="shared" si="3"/>
        <v>139.31</v>
      </c>
      <c r="H11" s="67">
        <f t="shared" si="4"/>
        <v>595.70000000000005</v>
      </c>
    </row>
    <row r="12" spans="1:8" ht="17.25" customHeight="1" thickBot="1" x14ac:dyDescent="0.35">
      <c r="A12" s="112"/>
      <c r="B12" s="17">
        <v>290024070</v>
      </c>
      <c r="C12" s="16" t="s">
        <v>24</v>
      </c>
      <c r="D12" s="18">
        <v>3</v>
      </c>
      <c r="E12" s="67">
        <f t="shared" si="1"/>
        <v>1162.08</v>
      </c>
      <c r="F12" s="67">
        <f t="shared" si="2"/>
        <v>207.09</v>
      </c>
      <c r="G12" s="67">
        <f t="shared" si="3"/>
        <v>417.93</v>
      </c>
      <c r="H12" s="67">
        <f t="shared" si="4"/>
        <v>1787.1</v>
      </c>
    </row>
    <row r="13" spans="1:8" ht="17.25" customHeight="1" thickBot="1" x14ac:dyDescent="0.35">
      <c r="A13" s="113" t="s">
        <v>25</v>
      </c>
      <c r="B13" s="114"/>
      <c r="C13" s="115"/>
      <c r="D13" s="25">
        <v>8</v>
      </c>
      <c r="E13" s="71">
        <f>SUM(E8:E12)</f>
        <v>3098.88</v>
      </c>
      <c r="F13" s="71">
        <f t="shared" ref="F13:H13" si="5">SUM(F8:F12)</f>
        <v>552.24</v>
      </c>
      <c r="G13" s="71">
        <f t="shared" si="5"/>
        <v>1114.48</v>
      </c>
      <c r="H13" s="71">
        <f t="shared" si="5"/>
        <v>4765.6000000000004</v>
      </c>
    </row>
    <row r="14" spans="1:8" ht="17.25" customHeight="1" thickBot="1" x14ac:dyDescent="0.35">
      <c r="A14" s="110" t="s">
        <v>26</v>
      </c>
      <c r="B14" s="17">
        <v>190546078</v>
      </c>
      <c r="C14" s="16" t="s">
        <v>27</v>
      </c>
      <c r="D14" s="18">
        <v>1</v>
      </c>
      <c r="E14" s="92">
        <f t="shared" ref="E14:E16" si="6">+$D$285*D14</f>
        <v>387.36</v>
      </c>
      <c r="F14" s="92">
        <f t="shared" ref="F14:F16" si="7">+$D$286*D14</f>
        <v>69.03</v>
      </c>
      <c r="G14" s="92">
        <f t="shared" ref="G14:G16" si="8">+$D$287*D14</f>
        <v>139.31</v>
      </c>
      <c r="H14" s="92">
        <f t="shared" ref="H14:H16" si="9">SUM(E14:G14)</f>
        <v>595.70000000000005</v>
      </c>
    </row>
    <row r="15" spans="1:8" ht="17.25" customHeight="1" thickBot="1" x14ac:dyDescent="0.35">
      <c r="A15" s="111"/>
      <c r="B15" s="17">
        <v>290534290</v>
      </c>
      <c r="C15" s="16" t="s">
        <v>28</v>
      </c>
      <c r="D15" s="18">
        <v>2</v>
      </c>
      <c r="E15" s="67">
        <f t="shared" si="6"/>
        <v>774.72</v>
      </c>
      <c r="F15" s="67">
        <f t="shared" si="7"/>
        <v>138.06</v>
      </c>
      <c r="G15" s="67">
        <f t="shared" si="8"/>
        <v>278.62</v>
      </c>
      <c r="H15" s="67">
        <f t="shared" si="9"/>
        <v>1191.4000000000001</v>
      </c>
    </row>
    <row r="16" spans="1:8" ht="17.25" customHeight="1" thickBot="1" x14ac:dyDescent="0.35">
      <c r="A16" s="112"/>
      <c r="B16" s="17">
        <v>290547170</v>
      </c>
      <c r="C16" s="16" t="s">
        <v>29</v>
      </c>
      <c r="D16" s="18">
        <v>1</v>
      </c>
      <c r="E16" s="67">
        <f t="shared" si="6"/>
        <v>387.36</v>
      </c>
      <c r="F16" s="67">
        <f t="shared" si="7"/>
        <v>69.03</v>
      </c>
      <c r="G16" s="67">
        <f t="shared" si="8"/>
        <v>139.31</v>
      </c>
      <c r="H16" s="67">
        <f t="shared" si="9"/>
        <v>595.70000000000005</v>
      </c>
    </row>
    <row r="17" spans="1:8" ht="17.25" customHeight="1" thickBot="1" x14ac:dyDescent="0.35">
      <c r="A17" s="113" t="s">
        <v>30</v>
      </c>
      <c r="B17" s="114"/>
      <c r="C17" s="115"/>
      <c r="D17" s="25">
        <v>4</v>
      </c>
      <c r="E17" s="71">
        <f>SUM(E14:E16)</f>
        <v>1549.44</v>
      </c>
      <c r="F17" s="71">
        <f t="shared" ref="F17:H17" si="10">SUM(F14:F16)</f>
        <v>276.12</v>
      </c>
      <c r="G17" s="71">
        <f t="shared" si="10"/>
        <v>557.24</v>
      </c>
      <c r="H17" s="71">
        <f t="shared" si="10"/>
        <v>2382.8000000000002</v>
      </c>
    </row>
    <row r="18" spans="1:8" ht="17.25" customHeight="1" thickBot="1" x14ac:dyDescent="0.35">
      <c r="A18" s="110" t="s">
        <v>31</v>
      </c>
      <c r="B18" s="17">
        <v>190647718</v>
      </c>
      <c r="C18" s="16" t="s">
        <v>32</v>
      </c>
      <c r="D18" s="18">
        <v>1</v>
      </c>
      <c r="E18" s="92">
        <f t="shared" ref="E18:E19" si="11">+$D$285*D18</f>
        <v>387.36</v>
      </c>
      <c r="F18" s="92">
        <f t="shared" ref="F18:F19" si="12">+$D$286*D18</f>
        <v>69.03</v>
      </c>
      <c r="G18" s="92">
        <f t="shared" ref="G18:G19" si="13">+$D$287*D18</f>
        <v>139.31</v>
      </c>
      <c r="H18" s="92">
        <f t="shared" ref="H18:H19" si="14">SUM(E18:G18)</f>
        <v>595.70000000000005</v>
      </c>
    </row>
    <row r="19" spans="1:8" ht="17.25" customHeight="1" thickBot="1" x14ac:dyDescent="0.35">
      <c r="A19" s="112"/>
      <c r="B19" s="17">
        <v>190649911</v>
      </c>
      <c r="C19" s="16" t="s">
        <v>33</v>
      </c>
      <c r="D19" s="18">
        <v>2</v>
      </c>
      <c r="E19" s="67">
        <f t="shared" si="11"/>
        <v>774.72</v>
      </c>
      <c r="F19" s="67">
        <f t="shared" si="12"/>
        <v>138.06</v>
      </c>
      <c r="G19" s="67">
        <f t="shared" si="13"/>
        <v>278.62</v>
      </c>
      <c r="H19" s="67">
        <f t="shared" si="14"/>
        <v>1191.4000000000001</v>
      </c>
    </row>
    <row r="20" spans="1:8" ht="17.25" customHeight="1" thickBot="1" x14ac:dyDescent="0.35">
      <c r="A20" s="113" t="s">
        <v>34</v>
      </c>
      <c r="B20" s="114"/>
      <c r="C20" s="115"/>
      <c r="D20" s="25">
        <v>3</v>
      </c>
      <c r="E20" s="71">
        <f>SUM(E18:E19)</f>
        <v>1162.08</v>
      </c>
      <c r="F20" s="71">
        <f t="shared" ref="F20:H20" si="15">SUM(F18:F19)</f>
        <v>207.09</v>
      </c>
      <c r="G20" s="71">
        <f t="shared" si="15"/>
        <v>417.93</v>
      </c>
      <c r="H20" s="71">
        <f t="shared" si="15"/>
        <v>1787.1000000000001</v>
      </c>
    </row>
    <row r="21" spans="1:8" ht="17.25" customHeight="1" thickBot="1" x14ac:dyDescent="0.35">
      <c r="A21" s="110" t="s">
        <v>35</v>
      </c>
      <c r="B21" s="17">
        <v>191847216</v>
      </c>
      <c r="C21" s="16" t="s">
        <v>36</v>
      </c>
      <c r="D21" s="18">
        <v>2</v>
      </c>
      <c r="E21" s="92">
        <f t="shared" ref="E21:E22" si="16">+$D$285*D21</f>
        <v>774.72</v>
      </c>
      <c r="F21" s="92">
        <f t="shared" ref="F21:F22" si="17">+$D$286*D21</f>
        <v>138.06</v>
      </c>
      <c r="G21" s="92">
        <f t="shared" ref="G21:G22" si="18">+$D$287*D21</f>
        <v>278.62</v>
      </c>
      <c r="H21" s="92">
        <f t="shared" ref="H21:H22" si="19">SUM(E21:G21)</f>
        <v>1191.4000000000001</v>
      </c>
    </row>
    <row r="22" spans="1:8" ht="17.25" customHeight="1" thickBot="1" x14ac:dyDescent="0.35">
      <c r="A22" s="112"/>
      <c r="B22" s="17">
        <v>195472087</v>
      </c>
      <c r="C22" s="16" t="s">
        <v>37</v>
      </c>
      <c r="D22" s="18">
        <v>2</v>
      </c>
      <c r="E22" s="67">
        <f t="shared" si="16"/>
        <v>774.72</v>
      </c>
      <c r="F22" s="67">
        <f t="shared" si="17"/>
        <v>138.06</v>
      </c>
      <c r="G22" s="67">
        <f t="shared" si="18"/>
        <v>278.62</v>
      </c>
      <c r="H22" s="67">
        <f t="shared" si="19"/>
        <v>1191.4000000000001</v>
      </c>
    </row>
    <row r="23" spans="1:8" ht="17.25" customHeight="1" thickBot="1" x14ac:dyDescent="0.35">
      <c r="A23" s="113" t="s">
        <v>38</v>
      </c>
      <c r="B23" s="114"/>
      <c r="C23" s="115"/>
      <c r="D23" s="25">
        <v>4</v>
      </c>
      <c r="E23" s="71">
        <f>SUM(E21:E22)</f>
        <v>1549.44</v>
      </c>
      <c r="F23" s="71">
        <f t="shared" ref="F23:H23" si="20">SUM(F21:F22)</f>
        <v>276.12</v>
      </c>
      <c r="G23" s="71">
        <f t="shared" si="20"/>
        <v>557.24</v>
      </c>
      <c r="H23" s="71">
        <f t="shared" si="20"/>
        <v>2382.8000000000002</v>
      </c>
    </row>
    <row r="24" spans="1:8" ht="17.25" customHeight="1" thickBot="1" x14ac:dyDescent="0.35">
      <c r="A24" s="16" t="s">
        <v>39</v>
      </c>
      <c r="B24" s="17">
        <v>190302241</v>
      </c>
      <c r="C24" s="16" t="s">
        <v>40</v>
      </c>
      <c r="D24" s="18">
        <v>1</v>
      </c>
      <c r="E24" s="92">
        <f>+$D$285*D24</f>
        <v>387.36</v>
      </c>
      <c r="F24" s="92">
        <f>+$D$286*D24</f>
        <v>69.03</v>
      </c>
      <c r="G24" s="92">
        <f>+$D$287*D24</f>
        <v>139.31</v>
      </c>
      <c r="H24" s="92">
        <f>SUM(E24:G24)</f>
        <v>595.70000000000005</v>
      </c>
    </row>
    <row r="25" spans="1:8" ht="17.25" customHeight="1" thickBot="1" x14ac:dyDescent="0.35">
      <c r="A25" s="113" t="s">
        <v>41</v>
      </c>
      <c r="B25" s="114"/>
      <c r="C25" s="115"/>
      <c r="D25" s="25">
        <v>1</v>
      </c>
      <c r="E25" s="71">
        <f>SUM(E24)</f>
        <v>387.36</v>
      </c>
      <c r="F25" s="71">
        <f t="shared" ref="F25:H25" si="21">SUM(F24)</f>
        <v>69.03</v>
      </c>
      <c r="G25" s="71">
        <f t="shared" si="21"/>
        <v>139.31</v>
      </c>
      <c r="H25" s="71">
        <f t="shared" si="21"/>
        <v>595.70000000000005</v>
      </c>
    </row>
    <row r="26" spans="1:8" ht="17.25" customHeight="1" thickBot="1" x14ac:dyDescent="0.35">
      <c r="A26" s="16" t="s">
        <v>42</v>
      </c>
      <c r="B26" s="17">
        <v>190550151</v>
      </c>
      <c r="C26" s="16" t="s">
        <v>43</v>
      </c>
      <c r="D26" s="18">
        <v>4</v>
      </c>
      <c r="E26" s="92">
        <f>+$D$285*D26</f>
        <v>1549.44</v>
      </c>
      <c r="F26" s="92">
        <f>+$D$286*D26</f>
        <v>276.12</v>
      </c>
      <c r="G26" s="92">
        <f>+$D$287*D26</f>
        <v>557.24</v>
      </c>
      <c r="H26" s="92">
        <f>SUM(E26:G26)</f>
        <v>2382.8000000000002</v>
      </c>
    </row>
    <row r="27" spans="1:8" ht="17.25" customHeight="1" thickBot="1" x14ac:dyDescent="0.35">
      <c r="A27" s="113" t="s">
        <v>44</v>
      </c>
      <c r="B27" s="114"/>
      <c r="C27" s="115"/>
      <c r="D27" s="25">
        <v>4</v>
      </c>
      <c r="E27" s="71">
        <f>SUM(E26)</f>
        <v>1549.44</v>
      </c>
      <c r="F27" s="71">
        <f t="shared" ref="F27:H27" si="22">SUM(F26)</f>
        <v>276.12</v>
      </c>
      <c r="G27" s="71">
        <f t="shared" si="22"/>
        <v>557.24</v>
      </c>
      <c r="H27" s="71">
        <f t="shared" si="22"/>
        <v>2382.8000000000002</v>
      </c>
    </row>
    <row r="28" spans="1:8" ht="17.25" customHeight="1" thickBot="1" x14ac:dyDescent="0.35">
      <c r="A28" s="110" t="s">
        <v>45</v>
      </c>
      <c r="B28" s="17">
        <v>190916111</v>
      </c>
      <c r="C28" s="16" t="s">
        <v>46</v>
      </c>
      <c r="D28" s="18">
        <v>2</v>
      </c>
      <c r="E28" s="92">
        <f t="shared" ref="E28:E35" si="23">+$D$285*D28</f>
        <v>774.72</v>
      </c>
      <c r="F28" s="92">
        <f t="shared" ref="F28:F35" si="24">+$D$286*D28</f>
        <v>138.06</v>
      </c>
      <c r="G28" s="92">
        <f t="shared" ref="G28:G35" si="25">+$D$287*D28</f>
        <v>278.62</v>
      </c>
      <c r="H28" s="92">
        <f t="shared" ref="H28:H35" si="26">SUM(E28:G28)</f>
        <v>1191.4000000000001</v>
      </c>
    </row>
    <row r="29" spans="1:8" ht="17.25" customHeight="1" thickBot="1" x14ac:dyDescent="0.35">
      <c r="A29" s="111"/>
      <c r="B29" s="17">
        <v>190916264</v>
      </c>
      <c r="C29" s="16" t="s">
        <v>47</v>
      </c>
      <c r="D29" s="18">
        <v>3</v>
      </c>
      <c r="E29" s="67">
        <f t="shared" si="23"/>
        <v>1162.08</v>
      </c>
      <c r="F29" s="67">
        <f t="shared" si="24"/>
        <v>207.09</v>
      </c>
      <c r="G29" s="67">
        <f t="shared" si="25"/>
        <v>417.93</v>
      </c>
      <c r="H29" s="67">
        <f t="shared" si="26"/>
        <v>1787.1</v>
      </c>
    </row>
    <row r="30" spans="1:8" ht="17.25" customHeight="1" thickBot="1" x14ac:dyDescent="0.35">
      <c r="A30" s="111"/>
      <c r="B30" s="17">
        <v>190917551</v>
      </c>
      <c r="C30" s="16" t="s">
        <v>48</v>
      </c>
      <c r="D30" s="18">
        <v>2</v>
      </c>
      <c r="E30" s="67">
        <f t="shared" si="23"/>
        <v>774.72</v>
      </c>
      <c r="F30" s="67">
        <f t="shared" si="24"/>
        <v>138.06</v>
      </c>
      <c r="G30" s="67">
        <f t="shared" si="25"/>
        <v>278.62</v>
      </c>
      <c r="H30" s="67">
        <f t="shared" si="26"/>
        <v>1191.4000000000001</v>
      </c>
    </row>
    <row r="31" spans="1:8" ht="17.25" customHeight="1" thickBot="1" x14ac:dyDescent="0.35">
      <c r="A31" s="111"/>
      <c r="B31" s="17">
        <v>190919036</v>
      </c>
      <c r="C31" s="16" t="s">
        <v>49</v>
      </c>
      <c r="D31" s="18">
        <v>2</v>
      </c>
      <c r="E31" s="67">
        <f t="shared" si="23"/>
        <v>774.72</v>
      </c>
      <c r="F31" s="67">
        <f t="shared" si="24"/>
        <v>138.06</v>
      </c>
      <c r="G31" s="67">
        <f t="shared" si="25"/>
        <v>278.62</v>
      </c>
      <c r="H31" s="67">
        <f t="shared" si="26"/>
        <v>1191.4000000000001</v>
      </c>
    </row>
    <row r="32" spans="1:8" ht="17.25" customHeight="1" thickBot="1" x14ac:dyDescent="0.35">
      <c r="A32" s="111"/>
      <c r="B32" s="17">
        <v>190919189</v>
      </c>
      <c r="C32" s="16" t="s">
        <v>50</v>
      </c>
      <c r="D32" s="18">
        <v>2</v>
      </c>
      <c r="E32" s="67">
        <f t="shared" si="23"/>
        <v>774.72</v>
      </c>
      <c r="F32" s="67">
        <f t="shared" si="24"/>
        <v>138.06</v>
      </c>
      <c r="G32" s="67">
        <f t="shared" si="25"/>
        <v>278.62</v>
      </c>
      <c r="H32" s="67">
        <f t="shared" si="26"/>
        <v>1191.4000000000001</v>
      </c>
    </row>
    <row r="33" spans="1:8" ht="17.25" customHeight="1" thickBot="1" x14ac:dyDescent="0.35">
      <c r="A33" s="111"/>
      <c r="B33" s="17">
        <v>190919221</v>
      </c>
      <c r="C33" s="16" t="s">
        <v>51</v>
      </c>
      <c r="D33" s="18">
        <v>6</v>
      </c>
      <c r="E33" s="67">
        <f t="shared" si="23"/>
        <v>2324.16</v>
      </c>
      <c r="F33" s="67">
        <f t="shared" si="24"/>
        <v>414.18</v>
      </c>
      <c r="G33" s="67">
        <f t="shared" si="25"/>
        <v>835.86</v>
      </c>
      <c r="H33" s="67">
        <f t="shared" si="26"/>
        <v>3574.2</v>
      </c>
    </row>
    <row r="34" spans="1:8" ht="17.25" customHeight="1" thickBot="1" x14ac:dyDescent="0.35">
      <c r="A34" s="111"/>
      <c r="B34" s="17">
        <v>191873296</v>
      </c>
      <c r="C34" s="16" t="s">
        <v>52</v>
      </c>
      <c r="D34" s="18">
        <v>5</v>
      </c>
      <c r="E34" s="67">
        <f t="shared" si="23"/>
        <v>1936.8000000000002</v>
      </c>
      <c r="F34" s="67">
        <f t="shared" si="24"/>
        <v>345.15</v>
      </c>
      <c r="G34" s="67">
        <f t="shared" si="25"/>
        <v>696.55</v>
      </c>
      <c r="H34" s="67">
        <f t="shared" si="26"/>
        <v>2978.5</v>
      </c>
    </row>
    <row r="35" spans="1:8" ht="17.25" customHeight="1" thickBot="1" x14ac:dyDescent="0.35">
      <c r="A35" s="112"/>
      <c r="B35" s="17">
        <v>290918120</v>
      </c>
      <c r="C35" s="16" t="s">
        <v>53</v>
      </c>
      <c r="D35" s="18">
        <v>3</v>
      </c>
      <c r="E35" s="67">
        <f t="shared" si="23"/>
        <v>1162.08</v>
      </c>
      <c r="F35" s="67">
        <f t="shared" si="24"/>
        <v>207.09</v>
      </c>
      <c r="G35" s="67">
        <f t="shared" si="25"/>
        <v>417.93</v>
      </c>
      <c r="H35" s="67">
        <f t="shared" si="26"/>
        <v>1787.1</v>
      </c>
    </row>
    <row r="36" spans="1:8" ht="17.25" customHeight="1" thickBot="1" x14ac:dyDescent="0.35">
      <c r="A36" s="113" t="s">
        <v>54</v>
      </c>
      <c r="B36" s="114"/>
      <c r="C36" s="115"/>
      <c r="D36" s="25">
        <v>25</v>
      </c>
      <c r="E36" s="71">
        <f>SUM(E28:E35)</f>
        <v>9684</v>
      </c>
      <c r="F36" s="71">
        <f t="shared" ref="F36:H36" si="27">SUM(F28:F35)</f>
        <v>1725.7499999999998</v>
      </c>
      <c r="G36" s="71">
        <f t="shared" si="27"/>
        <v>3482.7499999999995</v>
      </c>
      <c r="H36" s="71">
        <f t="shared" si="27"/>
        <v>14892.499999999998</v>
      </c>
    </row>
    <row r="37" spans="1:8" ht="17.25" customHeight="1" thickBot="1" x14ac:dyDescent="0.35">
      <c r="A37" s="110" t="s">
        <v>55</v>
      </c>
      <c r="B37" s="17">
        <v>190387416</v>
      </c>
      <c r="C37" s="16" t="s">
        <v>56</v>
      </c>
      <c r="D37" s="18">
        <v>5</v>
      </c>
      <c r="E37" s="92">
        <f t="shared" ref="E37:E39" si="28">+$D$285*D37</f>
        <v>1936.8000000000002</v>
      </c>
      <c r="F37" s="92">
        <f t="shared" ref="F37:F39" si="29">+$D$286*D37</f>
        <v>345.15</v>
      </c>
      <c r="G37" s="92">
        <f t="shared" ref="G37:G39" si="30">+$D$287*D37</f>
        <v>696.55</v>
      </c>
      <c r="H37" s="92">
        <f t="shared" ref="H37:H39" si="31">SUM(E37:G37)</f>
        <v>2978.5</v>
      </c>
    </row>
    <row r="38" spans="1:8" ht="17.25" customHeight="1" thickBot="1" x14ac:dyDescent="0.35">
      <c r="A38" s="111"/>
      <c r="B38" s="17">
        <v>190397862</v>
      </c>
      <c r="C38" s="16" t="s">
        <v>57</v>
      </c>
      <c r="D38" s="18">
        <v>1</v>
      </c>
      <c r="E38" s="67">
        <f t="shared" si="28"/>
        <v>387.36</v>
      </c>
      <c r="F38" s="67">
        <f t="shared" si="29"/>
        <v>69.03</v>
      </c>
      <c r="G38" s="67">
        <f t="shared" si="30"/>
        <v>139.31</v>
      </c>
      <c r="H38" s="67">
        <f t="shared" si="31"/>
        <v>595.70000000000005</v>
      </c>
    </row>
    <row r="39" spans="1:8" ht="17.25" customHeight="1" thickBot="1" x14ac:dyDescent="0.35">
      <c r="A39" s="112"/>
      <c r="B39" s="17">
        <v>190399347</v>
      </c>
      <c r="C39" s="16" t="s">
        <v>58</v>
      </c>
      <c r="D39" s="18">
        <v>2</v>
      </c>
      <c r="E39" s="67">
        <f t="shared" si="28"/>
        <v>774.72</v>
      </c>
      <c r="F39" s="67">
        <f t="shared" si="29"/>
        <v>138.06</v>
      </c>
      <c r="G39" s="67">
        <f t="shared" si="30"/>
        <v>278.62</v>
      </c>
      <c r="H39" s="67">
        <f t="shared" si="31"/>
        <v>1191.4000000000001</v>
      </c>
    </row>
    <row r="40" spans="1:8" ht="17.25" customHeight="1" thickBot="1" x14ac:dyDescent="0.35">
      <c r="A40" s="113" t="s">
        <v>59</v>
      </c>
      <c r="B40" s="114"/>
      <c r="C40" s="115"/>
      <c r="D40" s="25">
        <v>8</v>
      </c>
      <c r="E40" s="71">
        <f>SUM(E37:E39)</f>
        <v>3098.88</v>
      </c>
      <c r="F40" s="71">
        <f t="shared" ref="F40:H40" si="32">SUM(F37:F39)</f>
        <v>552.24</v>
      </c>
      <c r="G40" s="71">
        <f t="shared" si="32"/>
        <v>1114.48</v>
      </c>
      <c r="H40" s="71">
        <f t="shared" si="32"/>
        <v>4765.6000000000004</v>
      </c>
    </row>
    <row r="41" spans="1:8" ht="17.25" customHeight="1" thickBot="1" x14ac:dyDescent="0.35">
      <c r="A41" s="16" t="s">
        <v>60</v>
      </c>
      <c r="B41" s="17">
        <v>191638451</v>
      </c>
      <c r="C41" s="16" t="s">
        <v>61</v>
      </c>
      <c r="D41" s="18">
        <v>2</v>
      </c>
      <c r="E41" s="92">
        <f>+$D$285*D41</f>
        <v>774.72</v>
      </c>
      <c r="F41" s="92">
        <f>+$D$286*D41</f>
        <v>138.06</v>
      </c>
      <c r="G41" s="92">
        <f>+$D$287*D41</f>
        <v>278.62</v>
      </c>
      <c r="H41" s="92">
        <f>SUM(E41:G41)</f>
        <v>1191.4000000000001</v>
      </c>
    </row>
    <row r="42" spans="1:8" ht="17.25" customHeight="1" thickBot="1" x14ac:dyDescent="0.35">
      <c r="A42" s="113" t="s">
        <v>62</v>
      </c>
      <c r="B42" s="114"/>
      <c r="C42" s="115"/>
      <c r="D42" s="25">
        <v>2</v>
      </c>
      <c r="E42" s="71">
        <f>SUM(E41)</f>
        <v>774.72</v>
      </c>
      <c r="F42" s="71">
        <f t="shared" ref="F42:H42" si="33">SUM(F41)</f>
        <v>138.06</v>
      </c>
      <c r="G42" s="71">
        <f t="shared" si="33"/>
        <v>278.62</v>
      </c>
      <c r="H42" s="71">
        <f t="shared" si="33"/>
        <v>1191.4000000000001</v>
      </c>
    </row>
    <row r="43" spans="1:8" ht="17.25" customHeight="1" thickBot="1" x14ac:dyDescent="0.35">
      <c r="A43" s="110" t="s">
        <v>63</v>
      </c>
      <c r="B43" s="17">
        <v>191075177</v>
      </c>
      <c r="C43" s="16" t="s">
        <v>64</v>
      </c>
      <c r="D43" s="18">
        <v>1</v>
      </c>
      <c r="E43" s="92">
        <f t="shared" ref="E43:E57" si="34">+$D$285*D43</f>
        <v>387.36</v>
      </c>
      <c r="F43" s="92">
        <f t="shared" ref="F43:F57" si="35">+$D$286*D43</f>
        <v>69.03</v>
      </c>
      <c r="G43" s="92">
        <f t="shared" ref="G43:G57" si="36">+$D$287*D43</f>
        <v>139.31</v>
      </c>
      <c r="H43" s="92">
        <f t="shared" ref="H43:H57" si="37">SUM(E43:G43)</f>
        <v>595.70000000000005</v>
      </c>
    </row>
    <row r="44" spans="1:8" ht="17.25" customHeight="1" thickBot="1" x14ac:dyDescent="0.35">
      <c r="A44" s="111"/>
      <c r="B44" s="17">
        <v>191075362</v>
      </c>
      <c r="C44" s="16" t="s">
        <v>65</v>
      </c>
      <c r="D44" s="18">
        <v>1</v>
      </c>
      <c r="E44" s="67">
        <f t="shared" si="34"/>
        <v>387.36</v>
      </c>
      <c r="F44" s="67">
        <f t="shared" si="35"/>
        <v>69.03</v>
      </c>
      <c r="G44" s="67">
        <f t="shared" si="36"/>
        <v>139.31</v>
      </c>
      <c r="H44" s="67">
        <f t="shared" si="37"/>
        <v>595.70000000000005</v>
      </c>
    </row>
    <row r="45" spans="1:8" ht="17.25" customHeight="1" thickBot="1" x14ac:dyDescent="0.35">
      <c r="A45" s="111"/>
      <c r="B45" s="17">
        <v>191075743</v>
      </c>
      <c r="C45" s="16" t="s">
        <v>66</v>
      </c>
      <c r="D45" s="18">
        <v>4</v>
      </c>
      <c r="E45" s="67">
        <f t="shared" si="34"/>
        <v>1549.44</v>
      </c>
      <c r="F45" s="67">
        <f t="shared" si="35"/>
        <v>276.12</v>
      </c>
      <c r="G45" s="67">
        <f t="shared" si="36"/>
        <v>557.24</v>
      </c>
      <c r="H45" s="67">
        <f t="shared" si="37"/>
        <v>2382.8000000000002</v>
      </c>
    </row>
    <row r="46" spans="1:8" ht="17.25" customHeight="1" thickBot="1" x14ac:dyDescent="0.35">
      <c r="A46" s="111"/>
      <c r="B46" s="17">
        <v>191092326</v>
      </c>
      <c r="C46" s="16" t="s">
        <v>67</v>
      </c>
      <c r="D46" s="18">
        <v>1</v>
      </c>
      <c r="E46" s="67">
        <f t="shared" si="34"/>
        <v>387.36</v>
      </c>
      <c r="F46" s="67">
        <f t="shared" si="35"/>
        <v>69.03</v>
      </c>
      <c r="G46" s="67">
        <f t="shared" si="36"/>
        <v>139.31</v>
      </c>
      <c r="H46" s="67">
        <f t="shared" si="37"/>
        <v>595.70000000000005</v>
      </c>
    </row>
    <row r="47" spans="1:8" ht="17.25" customHeight="1" thickBot="1" x14ac:dyDescent="0.35">
      <c r="A47" s="111"/>
      <c r="B47" s="17">
        <v>191093951</v>
      </c>
      <c r="C47" s="16" t="s">
        <v>68</v>
      </c>
      <c r="D47" s="18">
        <v>3</v>
      </c>
      <c r="E47" s="67">
        <f t="shared" si="34"/>
        <v>1162.08</v>
      </c>
      <c r="F47" s="67">
        <f t="shared" si="35"/>
        <v>207.09</v>
      </c>
      <c r="G47" s="67">
        <f t="shared" si="36"/>
        <v>417.93</v>
      </c>
      <c r="H47" s="67">
        <f t="shared" si="37"/>
        <v>1787.1</v>
      </c>
    </row>
    <row r="48" spans="1:8" ht="17.25" customHeight="1" thickBot="1" x14ac:dyDescent="0.35">
      <c r="A48" s="111"/>
      <c r="B48" s="17">
        <v>191095589</v>
      </c>
      <c r="C48" s="16" t="s">
        <v>69</v>
      </c>
      <c r="D48" s="18">
        <v>1</v>
      </c>
      <c r="E48" s="67">
        <f t="shared" si="34"/>
        <v>387.36</v>
      </c>
      <c r="F48" s="67">
        <f t="shared" si="35"/>
        <v>69.03</v>
      </c>
      <c r="G48" s="67">
        <f t="shared" si="36"/>
        <v>139.31</v>
      </c>
      <c r="H48" s="67">
        <f t="shared" si="37"/>
        <v>595.70000000000005</v>
      </c>
    </row>
    <row r="49" spans="1:8" ht="17.25" customHeight="1" thickBot="1" x14ac:dyDescent="0.35">
      <c r="A49" s="111"/>
      <c r="B49" s="17">
        <v>191097063</v>
      </c>
      <c r="C49" s="16" t="s">
        <v>70</v>
      </c>
      <c r="D49" s="18">
        <v>2</v>
      </c>
      <c r="E49" s="67">
        <f t="shared" si="34"/>
        <v>774.72</v>
      </c>
      <c r="F49" s="67">
        <f t="shared" si="35"/>
        <v>138.06</v>
      </c>
      <c r="G49" s="67">
        <f t="shared" si="36"/>
        <v>278.62</v>
      </c>
      <c r="H49" s="67">
        <f t="shared" si="37"/>
        <v>1191.4000000000001</v>
      </c>
    </row>
    <row r="50" spans="1:8" ht="17.25" customHeight="1" thickBot="1" x14ac:dyDescent="0.35">
      <c r="A50" s="111"/>
      <c r="B50" s="17">
        <v>191098546</v>
      </c>
      <c r="C50" s="16" t="s">
        <v>71</v>
      </c>
      <c r="D50" s="18">
        <v>5</v>
      </c>
      <c r="E50" s="67">
        <f t="shared" si="34"/>
        <v>1936.8000000000002</v>
      </c>
      <c r="F50" s="67">
        <f t="shared" si="35"/>
        <v>345.15</v>
      </c>
      <c r="G50" s="67">
        <f t="shared" si="36"/>
        <v>696.55</v>
      </c>
      <c r="H50" s="67">
        <f t="shared" si="37"/>
        <v>2978.5</v>
      </c>
    </row>
    <row r="51" spans="1:8" ht="17.25" customHeight="1" thickBot="1" x14ac:dyDescent="0.35">
      <c r="A51" s="111"/>
      <c r="B51" s="17">
        <v>291074980</v>
      </c>
      <c r="C51" s="16" t="s">
        <v>72</v>
      </c>
      <c r="D51" s="18">
        <v>1</v>
      </c>
      <c r="E51" s="67">
        <f t="shared" si="34"/>
        <v>387.36</v>
      </c>
      <c r="F51" s="67">
        <f t="shared" si="35"/>
        <v>69.03</v>
      </c>
      <c r="G51" s="67">
        <f t="shared" si="36"/>
        <v>139.31</v>
      </c>
      <c r="H51" s="67">
        <f t="shared" si="37"/>
        <v>595.70000000000005</v>
      </c>
    </row>
    <row r="52" spans="1:8" ht="17.25" customHeight="1" thickBot="1" x14ac:dyDescent="0.35">
      <c r="A52" s="111"/>
      <c r="B52" s="17">
        <v>291075210</v>
      </c>
      <c r="C52" s="16" t="s">
        <v>73</v>
      </c>
      <c r="D52" s="18">
        <v>5</v>
      </c>
      <c r="E52" s="67">
        <f t="shared" si="34"/>
        <v>1936.8000000000002</v>
      </c>
      <c r="F52" s="67">
        <f t="shared" si="35"/>
        <v>345.15</v>
      </c>
      <c r="G52" s="67">
        <f t="shared" si="36"/>
        <v>696.55</v>
      </c>
      <c r="H52" s="67">
        <f t="shared" si="37"/>
        <v>2978.5</v>
      </c>
    </row>
    <row r="53" spans="1:8" ht="17.25" customHeight="1" thickBot="1" x14ac:dyDescent="0.35">
      <c r="A53" s="111"/>
      <c r="B53" s="17">
        <v>291090080</v>
      </c>
      <c r="C53" s="16" t="s">
        <v>74</v>
      </c>
      <c r="D53" s="18">
        <v>2</v>
      </c>
      <c r="E53" s="67">
        <f t="shared" si="34"/>
        <v>774.72</v>
      </c>
      <c r="F53" s="67">
        <f t="shared" si="35"/>
        <v>138.06</v>
      </c>
      <c r="G53" s="67">
        <f t="shared" si="36"/>
        <v>278.62</v>
      </c>
      <c r="H53" s="67">
        <f t="shared" si="37"/>
        <v>1191.4000000000001</v>
      </c>
    </row>
    <row r="54" spans="1:8" ht="17.25" customHeight="1" thickBot="1" x14ac:dyDescent="0.35">
      <c r="A54" s="111"/>
      <c r="B54" s="17">
        <v>291095960</v>
      </c>
      <c r="C54" s="16" t="s">
        <v>75</v>
      </c>
      <c r="D54" s="18">
        <v>2</v>
      </c>
      <c r="E54" s="67">
        <f t="shared" si="34"/>
        <v>774.72</v>
      </c>
      <c r="F54" s="67">
        <f t="shared" si="35"/>
        <v>138.06</v>
      </c>
      <c r="G54" s="67">
        <f t="shared" si="36"/>
        <v>278.62</v>
      </c>
      <c r="H54" s="67">
        <f t="shared" si="37"/>
        <v>1191.4000000000001</v>
      </c>
    </row>
    <row r="55" spans="1:8" ht="17.25" customHeight="1" thickBot="1" x14ac:dyDescent="0.35">
      <c r="A55" s="111"/>
      <c r="B55" s="17">
        <v>291097630</v>
      </c>
      <c r="C55" s="16" t="s">
        <v>76</v>
      </c>
      <c r="D55" s="18">
        <v>2</v>
      </c>
      <c r="E55" s="67">
        <f t="shared" si="34"/>
        <v>774.72</v>
      </c>
      <c r="F55" s="67">
        <f t="shared" si="35"/>
        <v>138.06</v>
      </c>
      <c r="G55" s="67">
        <f t="shared" si="36"/>
        <v>278.62</v>
      </c>
      <c r="H55" s="67">
        <f t="shared" si="37"/>
        <v>1191.4000000000001</v>
      </c>
    </row>
    <row r="56" spans="1:8" ht="17.25" customHeight="1" thickBot="1" x14ac:dyDescent="0.35">
      <c r="A56" s="111"/>
      <c r="B56" s="17">
        <v>291631130</v>
      </c>
      <c r="C56" s="16" t="s">
        <v>77</v>
      </c>
      <c r="D56" s="18">
        <v>3</v>
      </c>
      <c r="E56" s="67">
        <f t="shared" si="34"/>
        <v>1162.08</v>
      </c>
      <c r="F56" s="67">
        <f t="shared" si="35"/>
        <v>207.09</v>
      </c>
      <c r="G56" s="67">
        <f t="shared" si="36"/>
        <v>417.93</v>
      </c>
      <c r="H56" s="67">
        <f t="shared" si="37"/>
        <v>1787.1</v>
      </c>
    </row>
    <row r="57" spans="1:8" ht="17.25" customHeight="1" thickBot="1" x14ac:dyDescent="0.35">
      <c r="A57" s="112"/>
      <c r="B57" s="17">
        <v>305236534</v>
      </c>
      <c r="C57" s="16" t="s">
        <v>78</v>
      </c>
      <c r="D57" s="18">
        <v>3</v>
      </c>
      <c r="E57" s="67">
        <f t="shared" si="34"/>
        <v>1162.08</v>
      </c>
      <c r="F57" s="67">
        <f t="shared" si="35"/>
        <v>207.09</v>
      </c>
      <c r="G57" s="67">
        <f t="shared" si="36"/>
        <v>417.93</v>
      </c>
      <c r="H57" s="67">
        <f t="shared" si="37"/>
        <v>1787.1</v>
      </c>
    </row>
    <row r="58" spans="1:8" ht="17.25" customHeight="1" thickBot="1" x14ac:dyDescent="0.35">
      <c r="A58" s="113" t="s">
        <v>79</v>
      </c>
      <c r="B58" s="114"/>
      <c r="C58" s="115"/>
      <c r="D58" s="25">
        <v>36</v>
      </c>
      <c r="E58" s="71">
        <f>SUM(E43:E57)</f>
        <v>13944.959999999997</v>
      </c>
      <c r="F58" s="71">
        <f t="shared" ref="F58:H58" si="38">SUM(F43:F57)</f>
        <v>2485.08</v>
      </c>
      <c r="G58" s="71">
        <f t="shared" si="38"/>
        <v>5015.16</v>
      </c>
      <c r="H58" s="71">
        <f t="shared" si="38"/>
        <v>21445.200000000001</v>
      </c>
    </row>
    <row r="59" spans="1:8" ht="17.25" customHeight="1" thickBot="1" x14ac:dyDescent="0.35">
      <c r="A59" s="110" t="s">
        <v>80</v>
      </c>
      <c r="B59" s="17">
        <v>190398583</v>
      </c>
      <c r="C59" s="16" t="s">
        <v>81</v>
      </c>
      <c r="D59" s="18">
        <v>1</v>
      </c>
      <c r="E59" s="92">
        <f t="shared" ref="E59:E60" si="39">+$D$285*D59</f>
        <v>387.36</v>
      </c>
      <c r="F59" s="92">
        <f t="shared" ref="F59:F60" si="40">+$D$286*D59</f>
        <v>69.03</v>
      </c>
      <c r="G59" s="92">
        <f t="shared" ref="G59:G60" si="41">+$D$287*D59</f>
        <v>139.31</v>
      </c>
      <c r="H59" s="92">
        <f t="shared" ref="H59:H60" si="42">SUM(E59:G59)</f>
        <v>595.70000000000005</v>
      </c>
    </row>
    <row r="60" spans="1:8" ht="17.25" customHeight="1" thickBot="1" x14ac:dyDescent="0.35">
      <c r="A60" s="112"/>
      <c r="B60" s="17">
        <v>190398964</v>
      </c>
      <c r="C60" s="16" t="s">
        <v>82</v>
      </c>
      <c r="D60" s="18">
        <v>2</v>
      </c>
      <c r="E60" s="67">
        <f t="shared" si="39"/>
        <v>774.72</v>
      </c>
      <c r="F60" s="67">
        <f t="shared" si="40"/>
        <v>138.06</v>
      </c>
      <c r="G60" s="67">
        <f t="shared" si="41"/>
        <v>278.62</v>
      </c>
      <c r="H60" s="67">
        <f t="shared" si="42"/>
        <v>1191.4000000000001</v>
      </c>
    </row>
    <row r="61" spans="1:8" ht="17.25" customHeight="1" thickBot="1" x14ac:dyDescent="0.35">
      <c r="A61" s="113" t="s">
        <v>83</v>
      </c>
      <c r="B61" s="114"/>
      <c r="C61" s="115"/>
      <c r="D61" s="25">
        <v>3</v>
      </c>
      <c r="E61" s="71">
        <f>SUM(E59:E60)</f>
        <v>1162.08</v>
      </c>
      <c r="F61" s="71">
        <f t="shared" ref="F61:H61" si="43">SUM(F59:F60)</f>
        <v>207.09</v>
      </c>
      <c r="G61" s="71">
        <f t="shared" si="43"/>
        <v>417.93</v>
      </c>
      <c r="H61" s="71">
        <f t="shared" si="43"/>
        <v>1787.1000000000001</v>
      </c>
    </row>
    <row r="62" spans="1:8" ht="17.25" customHeight="1" thickBot="1" x14ac:dyDescent="0.35">
      <c r="A62" s="110" t="s">
        <v>84</v>
      </c>
      <c r="B62" s="17">
        <v>191018151</v>
      </c>
      <c r="C62" s="16" t="s">
        <v>85</v>
      </c>
      <c r="D62" s="18">
        <v>2</v>
      </c>
      <c r="E62" s="92">
        <f t="shared" ref="E62:E65" si="44">+$D$285*D62</f>
        <v>774.72</v>
      </c>
      <c r="F62" s="92">
        <f t="shared" ref="F62:F65" si="45">+$D$286*D62</f>
        <v>138.06</v>
      </c>
      <c r="G62" s="92">
        <f t="shared" ref="G62:G65" si="46">+$D$287*D62</f>
        <v>278.62</v>
      </c>
      <c r="H62" s="92">
        <f t="shared" ref="H62:H65" si="47">SUM(E62:G62)</f>
        <v>1191.4000000000001</v>
      </c>
    </row>
    <row r="63" spans="1:8" ht="17.25" customHeight="1" thickBot="1" x14ac:dyDescent="0.35">
      <c r="A63" s="111"/>
      <c r="B63" s="17">
        <v>191018532</v>
      </c>
      <c r="C63" s="16" t="s">
        <v>86</v>
      </c>
      <c r="D63" s="18">
        <v>3</v>
      </c>
      <c r="E63" s="67">
        <f t="shared" si="44"/>
        <v>1162.08</v>
      </c>
      <c r="F63" s="67">
        <f t="shared" si="45"/>
        <v>207.09</v>
      </c>
      <c r="G63" s="67">
        <f t="shared" si="46"/>
        <v>417.93</v>
      </c>
      <c r="H63" s="67">
        <f t="shared" si="47"/>
        <v>1787.1</v>
      </c>
    </row>
    <row r="64" spans="1:8" ht="17.25" customHeight="1" thickBot="1" x14ac:dyDescent="0.35">
      <c r="A64" s="111"/>
      <c r="B64" s="17">
        <v>191018685</v>
      </c>
      <c r="C64" s="16" t="s">
        <v>87</v>
      </c>
      <c r="D64" s="18">
        <v>5</v>
      </c>
      <c r="E64" s="67">
        <f t="shared" si="44"/>
        <v>1936.8000000000002</v>
      </c>
      <c r="F64" s="67">
        <f t="shared" si="45"/>
        <v>345.15</v>
      </c>
      <c r="G64" s="67">
        <f t="shared" si="46"/>
        <v>696.55</v>
      </c>
      <c r="H64" s="67">
        <f t="shared" si="47"/>
        <v>2978.5</v>
      </c>
    </row>
    <row r="65" spans="1:9" ht="17.25" customHeight="1" thickBot="1" x14ac:dyDescent="0.35">
      <c r="A65" s="112"/>
      <c r="B65" s="17">
        <v>291018490</v>
      </c>
      <c r="C65" s="16" t="s">
        <v>88</v>
      </c>
      <c r="D65" s="18">
        <v>2</v>
      </c>
      <c r="E65" s="67">
        <f t="shared" si="44"/>
        <v>774.72</v>
      </c>
      <c r="F65" s="67">
        <f t="shared" si="45"/>
        <v>138.06</v>
      </c>
      <c r="G65" s="67">
        <f t="shared" si="46"/>
        <v>278.62</v>
      </c>
      <c r="H65" s="67">
        <f t="shared" si="47"/>
        <v>1191.4000000000001</v>
      </c>
    </row>
    <row r="66" spans="1:9" ht="17.25" customHeight="1" thickBot="1" x14ac:dyDescent="0.35">
      <c r="A66" s="113" t="s">
        <v>89</v>
      </c>
      <c r="B66" s="114"/>
      <c r="C66" s="115"/>
      <c r="D66" s="25">
        <v>12</v>
      </c>
      <c r="E66" s="71">
        <f>SUM(E62:E65)</f>
        <v>4648.3200000000006</v>
      </c>
      <c r="F66" s="71">
        <f t="shared" ref="F66:H66" si="48">SUM(F62:F65)</f>
        <v>828.3599999999999</v>
      </c>
      <c r="G66" s="71">
        <f t="shared" si="48"/>
        <v>1671.7199999999998</v>
      </c>
      <c r="H66" s="71">
        <f t="shared" si="48"/>
        <v>7148.4</v>
      </c>
    </row>
    <row r="67" spans="1:9" ht="17.25" customHeight="1" thickBot="1" x14ac:dyDescent="0.35">
      <c r="A67" s="110" t="s">
        <v>90</v>
      </c>
      <c r="B67" s="17">
        <v>190091812</v>
      </c>
      <c r="C67" s="16" t="s">
        <v>91</v>
      </c>
      <c r="D67" s="18">
        <v>2</v>
      </c>
      <c r="E67" s="92">
        <f t="shared" ref="E67:E73" si="49">+$D$285*D67</f>
        <v>774.72</v>
      </c>
      <c r="F67" s="92">
        <f t="shared" ref="F67:F73" si="50">+$D$286*D67</f>
        <v>138.06</v>
      </c>
      <c r="G67" s="92">
        <f t="shared" ref="G67:G73" si="51">+$D$287*D67</f>
        <v>278.62</v>
      </c>
      <c r="H67" s="92">
        <f t="shared" ref="H67:H73" si="52">SUM(E67:G67)</f>
        <v>1191.4000000000001</v>
      </c>
    </row>
    <row r="68" spans="1:9" ht="17.25" customHeight="1" thickBot="1" x14ac:dyDescent="0.35">
      <c r="A68" s="111"/>
      <c r="B68" s="17">
        <v>190092729</v>
      </c>
      <c r="C68" s="16" t="s">
        <v>92</v>
      </c>
      <c r="D68" s="18">
        <v>1</v>
      </c>
      <c r="E68" s="67">
        <f t="shared" si="49"/>
        <v>387.36</v>
      </c>
      <c r="F68" s="67">
        <f t="shared" si="50"/>
        <v>69.03</v>
      </c>
      <c r="G68" s="67">
        <f t="shared" si="51"/>
        <v>139.31</v>
      </c>
      <c r="H68" s="67">
        <f t="shared" si="52"/>
        <v>595.70000000000005</v>
      </c>
    </row>
    <row r="69" spans="1:9" ht="17.25" customHeight="1" thickBot="1" x14ac:dyDescent="0.35">
      <c r="A69" s="111"/>
      <c r="B69" s="17">
        <v>190093592</v>
      </c>
      <c r="C69" s="16" t="s">
        <v>93</v>
      </c>
      <c r="D69" s="18">
        <v>1</v>
      </c>
      <c r="E69" s="67">
        <f t="shared" si="49"/>
        <v>387.36</v>
      </c>
      <c r="F69" s="67">
        <f t="shared" si="50"/>
        <v>69.03</v>
      </c>
      <c r="G69" s="67">
        <f t="shared" si="51"/>
        <v>139.31</v>
      </c>
      <c r="H69" s="67">
        <f t="shared" si="52"/>
        <v>595.70000000000005</v>
      </c>
    </row>
    <row r="70" spans="1:9" ht="17.25" customHeight="1" thickBot="1" x14ac:dyDescent="0.35">
      <c r="A70" s="111"/>
      <c r="B70" s="17">
        <v>190093788</v>
      </c>
      <c r="C70" s="16" t="s">
        <v>94</v>
      </c>
      <c r="D70" s="18">
        <v>1</v>
      </c>
      <c r="E70" s="67">
        <f t="shared" si="49"/>
        <v>387.36</v>
      </c>
      <c r="F70" s="67">
        <f t="shared" si="50"/>
        <v>69.03</v>
      </c>
      <c r="G70" s="67">
        <f t="shared" si="51"/>
        <v>139.31</v>
      </c>
      <c r="H70" s="67">
        <f t="shared" si="52"/>
        <v>595.70000000000005</v>
      </c>
    </row>
    <row r="71" spans="1:9" ht="17.25" customHeight="1" thickBot="1" x14ac:dyDescent="0.35">
      <c r="A71" s="111"/>
      <c r="B71" s="17">
        <v>190094160</v>
      </c>
      <c r="C71" s="16" t="s">
        <v>95</v>
      </c>
      <c r="D71" s="18">
        <v>1</v>
      </c>
      <c r="E71" s="67">
        <f t="shared" si="49"/>
        <v>387.36</v>
      </c>
      <c r="F71" s="67">
        <f t="shared" si="50"/>
        <v>69.03</v>
      </c>
      <c r="G71" s="67">
        <f t="shared" si="51"/>
        <v>139.31</v>
      </c>
      <c r="H71" s="67">
        <f t="shared" si="52"/>
        <v>595.70000000000005</v>
      </c>
    </row>
    <row r="72" spans="1:9" ht="17.25" customHeight="1" thickBot="1" x14ac:dyDescent="0.35">
      <c r="A72" s="111"/>
      <c r="B72" s="17">
        <v>190113212</v>
      </c>
      <c r="C72" s="16" t="s">
        <v>96</v>
      </c>
      <c r="D72" s="18">
        <v>4</v>
      </c>
      <c r="E72" s="67">
        <f t="shared" si="49"/>
        <v>1549.44</v>
      </c>
      <c r="F72" s="67">
        <f t="shared" si="50"/>
        <v>276.12</v>
      </c>
      <c r="G72" s="67">
        <f t="shared" si="51"/>
        <v>557.24</v>
      </c>
      <c r="H72" s="67">
        <f t="shared" si="52"/>
        <v>2382.8000000000002</v>
      </c>
    </row>
    <row r="73" spans="1:9" ht="17.25" customHeight="1" thickBot="1" x14ac:dyDescent="0.35">
      <c r="A73" s="112"/>
      <c r="B73" s="17">
        <v>190113365</v>
      </c>
      <c r="C73" s="16" t="s">
        <v>97</v>
      </c>
      <c r="D73" s="18">
        <f>16-3</f>
        <v>13</v>
      </c>
      <c r="E73" s="67">
        <f t="shared" si="49"/>
        <v>5035.68</v>
      </c>
      <c r="F73" s="67">
        <f t="shared" si="50"/>
        <v>897.39</v>
      </c>
      <c r="G73" s="67">
        <f t="shared" si="51"/>
        <v>1811.03</v>
      </c>
      <c r="H73" s="67">
        <f t="shared" si="52"/>
        <v>7744.1</v>
      </c>
      <c r="I73" s="129"/>
    </row>
    <row r="74" spans="1:9" ht="17.25" customHeight="1" thickBot="1" x14ac:dyDescent="0.35">
      <c r="A74" s="113" t="s">
        <v>98</v>
      </c>
      <c r="B74" s="114"/>
      <c r="C74" s="115"/>
      <c r="D74" s="25">
        <f>26-3</f>
        <v>23</v>
      </c>
      <c r="E74" s="71">
        <f>SUM(E67:E73)</f>
        <v>8909.2800000000007</v>
      </c>
      <c r="F74" s="71">
        <f t="shared" ref="F74:H74" si="53">SUM(F67:F73)</f>
        <v>1587.69</v>
      </c>
      <c r="G74" s="71">
        <f t="shared" si="53"/>
        <v>3204.13</v>
      </c>
      <c r="H74" s="71">
        <f t="shared" si="53"/>
        <v>13701.1</v>
      </c>
    </row>
    <row r="75" spans="1:9" ht="17.25" customHeight="1" thickBot="1" x14ac:dyDescent="0.35">
      <c r="A75" s="110" t="s">
        <v>99</v>
      </c>
      <c r="B75" s="17">
        <v>190428083</v>
      </c>
      <c r="C75" s="16" t="s">
        <v>100</v>
      </c>
      <c r="D75" s="18">
        <v>1</v>
      </c>
      <c r="E75" s="92">
        <f t="shared" ref="E75:E86" si="54">+$D$285*D75</f>
        <v>387.36</v>
      </c>
      <c r="F75" s="92">
        <f t="shared" ref="F75:F86" si="55">+$D$286*D75</f>
        <v>69.03</v>
      </c>
      <c r="G75" s="92">
        <f t="shared" ref="G75:G86" si="56">+$D$287*D75</f>
        <v>139.31</v>
      </c>
      <c r="H75" s="92">
        <f t="shared" ref="H75:H86" si="57">SUM(E75:G75)</f>
        <v>595.70000000000005</v>
      </c>
    </row>
    <row r="76" spans="1:9" ht="17.25" customHeight="1" thickBot="1" x14ac:dyDescent="0.35">
      <c r="A76" s="111"/>
      <c r="B76" s="17">
        <v>190428845</v>
      </c>
      <c r="C76" s="16" t="s">
        <v>413</v>
      </c>
      <c r="D76" s="18">
        <v>1</v>
      </c>
      <c r="E76" s="67">
        <f t="shared" si="54"/>
        <v>387.36</v>
      </c>
      <c r="F76" s="67">
        <f t="shared" si="55"/>
        <v>69.03</v>
      </c>
      <c r="G76" s="67">
        <f t="shared" si="56"/>
        <v>139.31</v>
      </c>
      <c r="H76" s="67">
        <f t="shared" si="57"/>
        <v>595.70000000000005</v>
      </c>
    </row>
    <row r="77" spans="1:9" ht="17.25" customHeight="1" thickBot="1" x14ac:dyDescent="0.35">
      <c r="A77" s="111"/>
      <c r="B77" s="17">
        <v>190432886</v>
      </c>
      <c r="C77" s="16" t="s">
        <v>101</v>
      </c>
      <c r="D77" s="94">
        <f>2-1</f>
        <v>1</v>
      </c>
      <c r="E77" s="67">
        <f t="shared" si="54"/>
        <v>387.36</v>
      </c>
      <c r="F77" s="67">
        <f t="shared" si="55"/>
        <v>69.03</v>
      </c>
      <c r="G77" s="67">
        <f t="shared" si="56"/>
        <v>139.31</v>
      </c>
      <c r="H77" s="67">
        <f t="shared" si="57"/>
        <v>595.70000000000005</v>
      </c>
    </row>
    <row r="78" spans="1:9" ht="17.25" customHeight="1" thickBot="1" x14ac:dyDescent="0.35">
      <c r="A78" s="111"/>
      <c r="B78" s="17">
        <v>190433792</v>
      </c>
      <c r="C78" s="16" t="s">
        <v>414</v>
      </c>
      <c r="D78" s="18">
        <v>2</v>
      </c>
      <c r="E78" s="67">
        <f t="shared" si="54"/>
        <v>774.72</v>
      </c>
      <c r="F78" s="67">
        <f t="shared" si="55"/>
        <v>138.06</v>
      </c>
      <c r="G78" s="67">
        <f t="shared" si="56"/>
        <v>278.62</v>
      </c>
      <c r="H78" s="67">
        <f t="shared" si="57"/>
        <v>1191.4000000000001</v>
      </c>
    </row>
    <row r="79" spans="1:9" ht="17.25" customHeight="1" thickBot="1" x14ac:dyDescent="0.35">
      <c r="A79" s="111"/>
      <c r="B79" s="17">
        <v>190434360</v>
      </c>
      <c r="C79" s="16" t="s">
        <v>415</v>
      </c>
      <c r="D79" s="18">
        <f>1</f>
        <v>1</v>
      </c>
      <c r="E79" s="67">
        <f t="shared" si="54"/>
        <v>387.36</v>
      </c>
      <c r="F79" s="67">
        <f t="shared" si="55"/>
        <v>69.03</v>
      </c>
      <c r="G79" s="67">
        <f t="shared" si="56"/>
        <v>139.31</v>
      </c>
      <c r="H79" s="67">
        <f t="shared" si="57"/>
        <v>595.70000000000005</v>
      </c>
    </row>
    <row r="80" spans="1:9" ht="17.25" customHeight="1" thickBot="1" x14ac:dyDescent="0.35">
      <c r="A80" s="111"/>
      <c r="B80" s="17">
        <v>190434937</v>
      </c>
      <c r="C80" s="16" t="s">
        <v>102</v>
      </c>
      <c r="D80" s="18">
        <f>1</f>
        <v>1</v>
      </c>
      <c r="E80" s="67">
        <f t="shared" si="54"/>
        <v>387.36</v>
      </c>
      <c r="F80" s="67">
        <f t="shared" si="55"/>
        <v>69.03</v>
      </c>
      <c r="G80" s="67">
        <f t="shared" si="56"/>
        <v>139.31</v>
      </c>
      <c r="H80" s="67">
        <f t="shared" si="57"/>
        <v>595.70000000000005</v>
      </c>
    </row>
    <row r="81" spans="1:8" ht="17.25" customHeight="1" thickBot="1" x14ac:dyDescent="0.35">
      <c r="A81" s="111"/>
      <c r="B81" s="17">
        <v>190435081</v>
      </c>
      <c r="C81" s="16" t="s">
        <v>416</v>
      </c>
      <c r="D81" s="18">
        <v>4</v>
      </c>
      <c r="E81" s="67">
        <f t="shared" si="54"/>
        <v>1549.44</v>
      </c>
      <c r="F81" s="67">
        <f t="shared" si="55"/>
        <v>276.12</v>
      </c>
      <c r="G81" s="67">
        <f t="shared" si="56"/>
        <v>557.24</v>
      </c>
      <c r="H81" s="67">
        <f t="shared" si="57"/>
        <v>2382.8000000000002</v>
      </c>
    </row>
    <row r="82" spans="1:8" ht="17.25" customHeight="1" thickBot="1" x14ac:dyDescent="0.35">
      <c r="A82" s="111"/>
      <c r="B82" s="17">
        <v>190436183</v>
      </c>
      <c r="C82" s="16" t="s">
        <v>103</v>
      </c>
      <c r="D82" s="18">
        <v>1</v>
      </c>
      <c r="E82" s="67">
        <f t="shared" si="54"/>
        <v>387.36</v>
      </c>
      <c r="F82" s="67">
        <f t="shared" si="55"/>
        <v>69.03</v>
      </c>
      <c r="G82" s="67">
        <f t="shared" si="56"/>
        <v>139.31</v>
      </c>
      <c r="H82" s="67">
        <f t="shared" si="57"/>
        <v>595.70000000000005</v>
      </c>
    </row>
    <row r="83" spans="1:8" ht="17.25" customHeight="1" thickBot="1" x14ac:dyDescent="0.35">
      <c r="A83" s="111"/>
      <c r="B83" s="17">
        <v>190436411</v>
      </c>
      <c r="C83" s="16" t="s">
        <v>104</v>
      </c>
      <c r="D83" s="18">
        <v>3</v>
      </c>
      <c r="E83" s="67">
        <f t="shared" si="54"/>
        <v>1162.08</v>
      </c>
      <c r="F83" s="67">
        <f t="shared" si="55"/>
        <v>207.09</v>
      </c>
      <c r="G83" s="67">
        <f t="shared" si="56"/>
        <v>417.93</v>
      </c>
      <c r="H83" s="67">
        <f t="shared" si="57"/>
        <v>1787.1</v>
      </c>
    </row>
    <row r="84" spans="1:8" ht="17.25" customHeight="1" thickBot="1" x14ac:dyDescent="0.35">
      <c r="A84" s="111"/>
      <c r="B84" s="17">
        <v>190437328</v>
      </c>
      <c r="C84" s="16" t="s">
        <v>421</v>
      </c>
      <c r="D84" s="18">
        <v>1</v>
      </c>
      <c r="E84" s="67">
        <f t="shared" si="54"/>
        <v>387.36</v>
      </c>
      <c r="F84" s="67">
        <f t="shared" si="55"/>
        <v>69.03</v>
      </c>
      <c r="G84" s="67">
        <f t="shared" si="56"/>
        <v>139.31</v>
      </c>
      <c r="H84" s="67">
        <f t="shared" si="57"/>
        <v>595.70000000000005</v>
      </c>
    </row>
    <row r="85" spans="1:8" ht="17.25" customHeight="1" thickBot="1" x14ac:dyDescent="0.35">
      <c r="A85" s="111"/>
      <c r="B85" s="17">
        <v>290420760</v>
      </c>
      <c r="C85" s="16" t="s">
        <v>105</v>
      </c>
      <c r="D85" s="18">
        <v>2</v>
      </c>
      <c r="E85" s="67">
        <f t="shared" si="54"/>
        <v>774.72</v>
      </c>
      <c r="F85" s="67">
        <f t="shared" si="55"/>
        <v>138.06</v>
      </c>
      <c r="G85" s="67">
        <f t="shared" si="56"/>
        <v>278.62</v>
      </c>
      <c r="H85" s="67">
        <f t="shared" si="57"/>
        <v>1191.4000000000001</v>
      </c>
    </row>
    <row r="86" spans="1:8" ht="17.25" customHeight="1" thickBot="1" x14ac:dyDescent="0.35">
      <c r="A86" s="112"/>
      <c r="B86" s="17">
        <v>306136387</v>
      </c>
      <c r="C86" s="16" t="s">
        <v>418</v>
      </c>
      <c r="D86" s="18">
        <v>2</v>
      </c>
      <c r="E86" s="67">
        <f t="shared" si="54"/>
        <v>774.72</v>
      </c>
      <c r="F86" s="67">
        <f t="shared" si="55"/>
        <v>138.06</v>
      </c>
      <c r="G86" s="67">
        <f t="shared" si="56"/>
        <v>278.62</v>
      </c>
      <c r="H86" s="67">
        <f t="shared" si="57"/>
        <v>1191.4000000000001</v>
      </c>
    </row>
    <row r="87" spans="1:8" ht="17.25" customHeight="1" thickBot="1" x14ac:dyDescent="0.35">
      <c r="A87" s="113" t="s">
        <v>107</v>
      </c>
      <c r="B87" s="114"/>
      <c r="C87" s="115"/>
      <c r="D87" s="25">
        <f>SUM(D75:D86)</f>
        <v>20</v>
      </c>
      <c r="E87" s="71">
        <f>SUM(E75:E86)</f>
        <v>7747.2</v>
      </c>
      <c r="F87" s="71">
        <f t="shared" ref="F87:H87" si="58">SUM(F75:F86)</f>
        <v>1380.5999999999997</v>
      </c>
      <c r="G87" s="71">
        <f t="shared" si="58"/>
        <v>2786.1999999999994</v>
      </c>
      <c r="H87" s="71">
        <f t="shared" si="58"/>
        <v>11914</v>
      </c>
    </row>
    <row r="88" spans="1:8" ht="17.25" customHeight="1" thickBot="1" x14ac:dyDescent="0.35">
      <c r="A88" s="16" t="s">
        <v>108</v>
      </c>
      <c r="B88" s="17">
        <v>190041033</v>
      </c>
      <c r="C88" s="16" t="s">
        <v>109</v>
      </c>
      <c r="D88" s="18">
        <v>2</v>
      </c>
      <c r="E88" s="92">
        <f>+$D$285*D88</f>
        <v>774.72</v>
      </c>
      <c r="F88" s="92">
        <f>+$D$286*D88</f>
        <v>138.06</v>
      </c>
      <c r="G88" s="92">
        <f>+$D$287*D88</f>
        <v>278.62</v>
      </c>
      <c r="H88" s="92">
        <f>SUM(E88:G88)</f>
        <v>1191.4000000000001</v>
      </c>
    </row>
    <row r="89" spans="1:8" ht="17.25" customHeight="1" thickBot="1" x14ac:dyDescent="0.35">
      <c r="A89" s="113" t="s">
        <v>110</v>
      </c>
      <c r="B89" s="114"/>
      <c r="C89" s="115"/>
      <c r="D89" s="25">
        <v>2</v>
      </c>
      <c r="E89" s="71">
        <f>SUM(E88)</f>
        <v>774.72</v>
      </c>
      <c r="F89" s="71">
        <f t="shared" ref="F89:H89" si="59">SUM(F88)</f>
        <v>138.06</v>
      </c>
      <c r="G89" s="71">
        <f t="shared" si="59"/>
        <v>278.62</v>
      </c>
      <c r="H89" s="71">
        <f t="shared" si="59"/>
        <v>1191.4000000000001</v>
      </c>
    </row>
    <row r="90" spans="1:8" ht="17.25" customHeight="1" thickBot="1" x14ac:dyDescent="0.35">
      <c r="A90" s="110" t="s">
        <v>111</v>
      </c>
      <c r="B90" s="17">
        <v>190607232</v>
      </c>
      <c r="C90" s="16" t="s">
        <v>112</v>
      </c>
      <c r="D90" s="18">
        <v>1</v>
      </c>
      <c r="E90" s="92">
        <f t="shared" ref="E90:E93" si="60">+$D$285*D90</f>
        <v>387.36</v>
      </c>
      <c r="F90" s="92">
        <f t="shared" ref="F90:F93" si="61">+$D$286*D90</f>
        <v>69.03</v>
      </c>
      <c r="G90" s="92">
        <f t="shared" ref="G90:G93" si="62">+$D$287*D90</f>
        <v>139.31</v>
      </c>
      <c r="H90" s="92">
        <f t="shared" ref="H90:H93" si="63">SUM(E90:G90)</f>
        <v>595.70000000000005</v>
      </c>
    </row>
    <row r="91" spans="1:8" ht="17.25" customHeight="1" thickBot="1" x14ac:dyDescent="0.35">
      <c r="A91" s="111"/>
      <c r="B91" s="17">
        <v>190608487</v>
      </c>
      <c r="C91" s="16" t="s">
        <v>113</v>
      </c>
      <c r="D91" s="18">
        <v>1</v>
      </c>
      <c r="E91" s="67">
        <f t="shared" si="60"/>
        <v>387.36</v>
      </c>
      <c r="F91" s="67">
        <f t="shared" si="61"/>
        <v>69.03</v>
      </c>
      <c r="G91" s="67">
        <f t="shared" si="62"/>
        <v>139.31</v>
      </c>
      <c r="H91" s="67">
        <f t="shared" si="63"/>
        <v>595.70000000000005</v>
      </c>
    </row>
    <row r="92" spans="1:8" ht="17.25" customHeight="1" thickBot="1" x14ac:dyDescent="0.35">
      <c r="A92" s="111"/>
      <c r="B92" s="17">
        <v>190609240</v>
      </c>
      <c r="C92" s="16" t="s">
        <v>114</v>
      </c>
      <c r="D92" s="18">
        <v>1</v>
      </c>
      <c r="E92" s="67">
        <f t="shared" si="60"/>
        <v>387.36</v>
      </c>
      <c r="F92" s="67">
        <f t="shared" si="61"/>
        <v>69.03</v>
      </c>
      <c r="G92" s="67">
        <f t="shared" si="62"/>
        <v>139.31</v>
      </c>
      <c r="H92" s="67">
        <f t="shared" si="63"/>
        <v>595.70000000000005</v>
      </c>
    </row>
    <row r="93" spans="1:8" ht="17.25" customHeight="1" thickBot="1" x14ac:dyDescent="0.35">
      <c r="A93" s="112"/>
      <c r="B93" s="17">
        <v>190609436</v>
      </c>
      <c r="C93" s="16" t="s">
        <v>115</v>
      </c>
      <c r="D93" s="18">
        <v>2</v>
      </c>
      <c r="E93" s="67">
        <f t="shared" si="60"/>
        <v>774.72</v>
      </c>
      <c r="F93" s="67">
        <f t="shared" si="61"/>
        <v>138.06</v>
      </c>
      <c r="G93" s="67">
        <f t="shared" si="62"/>
        <v>278.62</v>
      </c>
      <c r="H93" s="67">
        <f t="shared" si="63"/>
        <v>1191.4000000000001</v>
      </c>
    </row>
    <row r="94" spans="1:8" ht="17.25" customHeight="1" thickBot="1" x14ac:dyDescent="0.35">
      <c r="A94" s="113" t="s">
        <v>116</v>
      </c>
      <c r="B94" s="114"/>
      <c r="C94" s="115"/>
      <c r="D94" s="25">
        <v>5</v>
      </c>
      <c r="E94" s="71">
        <f>SUM(E90:E93)</f>
        <v>1936.8</v>
      </c>
      <c r="F94" s="71">
        <f t="shared" ref="F94:H94" si="64">SUM(F90:F93)</f>
        <v>345.15</v>
      </c>
      <c r="G94" s="71">
        <f t="shared" si="64"/>
        <v>696.55</v>
      </c>
      <c r="H94" s="71">
        <f t="shared" si="64"/>
        <v>2978.5</v>
      </c>
    </row>
    <row r="95" spans="1:8" ht="17.25" customHeight="1" thickBot="1" x14ac:dyDescent="0.35">
      <c r="A95" s="16" t="s">
        <v>117</v>
      </c>
      <c r="B95" s="17">
        <v>290379840</v>
      </c>
      <c r="C95" s="16" t="s">
        <v>118</v>
      </c>
      <c r="D95" s="18">
        <v>1</v>
      </c>
      <c r="E95" s="92">
        <f>+$D$285*D95</f>
        <v>387.36</v>
      </c>
      <c r="F95" s="92">
        <f>+$D$286*D95</f>
        <v>69.03</v>
      </c>
      <c r="G95" s="92">
        <f>+$D$287*D95</f>
        <v>139.31</v>
      </c>
      <c r="H95" s="92">
        <f>SUM(E95:G95)</f>
        <v>595.70000000000005</v>
      </c>
    </row>
    <row r="96" spans="1:8" ht="17.25" customHeight="1" thickBot="1" x14ac:dyDescent="0.35">
      <c r="A96" s="113" t="s">
        <v>119</v>
      </c>
      <c r="B96" s="114"/>
      <c r="C96" s="115"/>
      <c r="D96" s="25">
        <v>1</v>
      </c>
      <c r="E96" s="71">
        <f>SUM(E95)</f>
        <v>387.36</v>
      </c>
      <c r="F96" s="71">
        <f t="shared" ref="F96:H96" si="65">SUM(F95)</f>
        <v>69.03</v>
      </c>
      <c r="G96" s="71">
        <f t="shared" si="65"/>
        <v>139.31</v>
      </c>
      <c r="H96" s="71">
        <f t="shared" si="65"/>
        <v>595.70000000000005</v>
      </c>
    </row>
    <row r="97" spans="1:8" ht="17.25" customHeight="1" thickBot="1" x14ac:dyDescent="0.35">
      <c r="A97" s="16" t="s">
        <v>367</v>
      </c>
      <c r="B97" s="17">
        <v>190161755</v>
      </c>
      <c r="C97" s="16" t="s">
        <v>422</v>
      </c>
      <c r="D97" s="18">
        <v>1</v>
      </c>
      <c r="E97" s="92">
        <f>+$D$285*D97</f>
        <v>387.36</v>
      </c>
      <c r="F97" s="92">
        <f>+$D$286*D97</f>
        <v>69.03</v>
      </c>
      <c r="G97" s="92">
        <f>+$D$287*D97</f>
        <v>139.31</v>
      </c>
      <c r="H97" s="92">
        <f>SUM(E97:G97)</f>
        <v>595.70000000000005</v>
      </c>
    </row>
    <row r="98" spans="1:8" ht="17.25" customHeight="1" thickBot="1" x14ac:dyDescent="0.35">
      <c r="A98" s="113" t="s">
        <v>423</v>
      </c>
      <c r="B98" s="114"/>
      <c r="C98" s="115"/>
      <c r="D98" s="25">
        <v>1</v>
      </c>
      <c r="E98" s="71">
        <f>SUM(E97)</f>
        <v>387.36</v>
      </c>
      <c r="F98" s="71">
        <f t="shared" ref="F98:H98" si="66">SUM(F97)</f>
        <v>69.03</v>
      </c>
      <c r="G98" s="71">
        <f t="shared" si="66"/>
        <v>139.31</v>
      </c>
      <c r="H98" s="71">
        <f t="shared" si="66"/>
        <v>595.70000000000005</v>
      </c>
    </row>
    <row r="99" spans="1:8" ht="17.25" customHeight="1" thickBot="1" x14ac:dyDescent="0.35">
      <c r="A99" s="16" t="s">
        <v>120</v>
      </c>
      <c r="B99" s="17">
        <v>191231861</v>
      </c>
      <c r="C99" s="16" t="s">
        <v>122</v>
      </c>
      <c r="D99" s="18">
        <v>1</v>
      </c>
      <c r="E99" s="92">
        <f>+$D$285*D99</f>
        <v>387.36</v>
      </c>
      <c r="F99" s="92">
        <f>+$D$286*D99</f>
        <v>69.03</v>
      </c>
      <c r="G99" s="92">
        <f>+$D$287*D99</f>
        <v>139.31</v>
      </c>
      <c r="H99" s="92">
        <f>SUM(E99:G99)</f>
        <v>595.70000000000005</v>
      </c>
    </row>
    <row r="100" spans="1:8" ht="17.25" customHeight="1" thickBot="1" x14ac:dyDescent="0.35">
      <c r="A100" s="113" t="s">
        <v>123</v>
      </c>
      <c r="B100" s="114"/>
      <c r="C100" s="115"/>
      <c r="D100" s="25">
        <v>1</v>
      </c>
      <c r="E100" s="71">
        <f>SUM(E99)</f>
        <v>387.36</v>
      </c>
      <c r="F100" s="71">
        <f t="shared" ref="F100:H100" si="67">SUM(F99)</f>
        <v>69.03</v>
      </c>
      <c r="G100" s="71">
        <f t="shared" si="67"/>
        <v>139.31</v>
      </c>
      <c r="H100" s="71">
        <f t="shared" si="67"/>
        <v>595.70000000000005</v>
      </c>
    </row>
    <row r="101" spans="1:8" ht="17.25" customHeight="1" thickBot="1" x14ac:dyDescent="0.35">
      <c r="A101" s="110" t="s">
        <v>124</v>
      </c>
      <c r="B101" s="17">
        <v>190697888</v>
      </c>
      <c r="C101" s="16" t="s">
        <v>125</v>
      </c>
      <c r="D101" s="18">
        <v>3</v>
      </c>
      <c r="E101" s="92">
        <f t="shared" ref="E101:E102" si="68">+$D$285*D101</f>
        <v>1162.08</v>
      </c>
      <c r="F101" s="92">
        <f t="shared" ref="F101:F102" si="69">+$D$286*D101</f>
        <v>207.09</v>
      </c>
      <c r="G101" s="92">
        <f t="shared" ref="G101:G102" si="70">+$D$287*D101</f>
        <v>417.93</v>
      </c>
      <c r="H101" s="92">
        <f t="shared" ref="H101:H102" si="71">SUM(E101:G101)</f>
        <v>1787.1</v>
      </c>
    </row>
    <row r="102" spans="1:8" ht="17.25" customHeight="1" thickBot="1" x14ac:dyDescent="0.35">
      <c r="A102" s="112"/>
      <c r="B102" s="17">
        <v>290687770</v>
      </c>
      <c r="C102" s="16" t="s">
        <v>126</v>
      </c>
      <c r="D102" s="18">
        <v>11</v>
      </c>
      <c r="E102" s="67">
        <f t="shared" si="68"/>
        <v>4260.96</v>
      </c>
      <c r="F102" s="67">
        <f t="shared" si="69"/>
        <v>759.33</v>
      </c>
      <c r="G102" s="67">
        <f t="shared" si="70"/>
        <v>1532.41</v>
      </c>
      <c r="H102" s="67">
        <f t="shared" si="71"/>
        <v>6552.7</v>
      </c>
    </row>
    <row r="103" spans="1:8" ht="17.25" customHeight="1" thickBot="1" x14ac:dyDescent="0.35">
      <c r="A103" s="113" t="s">
        <v>127</v>
      </c>
      <c r="B103" s="114"/>
      <c r="C103" s="115"/>
      <c r="D103" s="25">
        <v>14</v>
      </c>
      <c r="E103" s="71">
        <f>SUM(E101:E102)</f>
        <v>5423.04</v>
      </c>
      <c r="F103" s="71">
        <f t="shared" ref="F103:H103" si="72">SUM(F101:F102)</f>
        <v>966.42000000000007</v>
      </c>
      <c r="G103" s="71">
        <f t="shared" si="72"/>
        <v>1950.3400000000001</v>
      </c>
      <c r="H103" s="71">
        <f t="shared" si="72"/>
        <v>8339.7999999999993</v>
      </c>
    </row>
    <row r="104" spans="1:8" ht="17.25" customHeight="1" thickBot="1" x14ac:dyDescent="0.35">
      <c r="A104" s="16" t="s">
        <v>128</v>
      </c>
      <c r="B104" s="17">
        <v>190273996</v>
      </c>
      <c r="C104" s="16" t="s">
        <v>129</v>
      </c>
      <c r="D104" s="18">
        <v>1</v>
      </c>
      <c r="E104" s="92">
        <f>+$D$285*D104</f>
        <v>387.36</v>
      </c>
      <c r="F104" s="92">
        <f>+$D$286*D104</f>
        <v>69.03</v>
      </c>
      <c r="G104" s="92">
        <f>+$D$287*D104</f>
        <v>139.31</v>
      </c>
      <c r="H104" s="92">
        <f>SUM(E104:G104)</f>
        <v>595.70000000000005</v>
      </c>
    </row>
    <row r="105" spans="1:8" ht="17.25" customHeight="1" thickBot="1" x14ac:dyDescent="0.35">
      <c r="A105" s="113" t="s">
        <v>130</v>
      </c>
      <c r="B105" s="114"/>
      <c r="C105" s="115"/>
      <c r="D105" s="25">
        <v>1</v>
      </c>
      <c r="E105" s="71">
        <f>SUM(E104)</f>
        <v>387.36</v>
      </c>
      <c r="F105" s="71">
        <f t="shared" ref="F105:H105" si="73">SUM(F104)</f>
        <v>69.03</v>
      </c>
      <c r="G105" s="71">
        <f t="shared" si="73"/>
        <v>139.31</v>
      </c>
      <c r="H105" s="71">
        <f t="shared" si="73"/>
        <v>595.70000000000005</v>
      </c>
    </row>
    <row r="106" spans="1:8" ht="17.25" customHeight="1" thickBot="1" x14ac:dyDescent="0.35">
      <c r="A106" s="110" t="s">
        <v>131</v>
      </c>
      <c r="B106" s="17">
        <v>190375061</v>
      </c>
      <c r="C106" s="16" t="s">
        <v>132</v>
      </c>
      <c r="D106" s="18">
        <v>2</v>
      </c>
      <c r="E106" s="92">
        <f t="shared" ref="E106:E115" si="74">+$D$285*D106</f>
        <v>774.72</v>
      </c>
      <c r="F106" s="92">
        <f t="shared" ref="F106:F115" si="75">+$D$286*D106</f>
        <v>138.06</v>
      </c>
      <c r="G106" s="92">
        <f t="shared" ref="G106:G115" si="76">+$D$287*D106</f>
        <v>278.62</v>
      </c>
      <c r="H106" s="92">
        <f t="shared" ref="H106:H115" si="77">SUM(E106:G106)</f>
        <v>1191.4000000000001</v>
      </c>
    </row>
    <row r="107" spans="1:8" ht="17.25" customHeight="1" thickBot="1" x14ac:dyDescent="0.35">
      <c r="A107" s="111"/>
      <c r="B107" s="17">
        <v>190375595</v>
      </c>
      <c r="C107" s="16" t="s">
        <v>133</v>
      </c>
      <c r="D107" s="18">
        <v>3</v>
      </c>
      <c r="E107" s="67">
        <f t="shared" si="74"/>
        <v>1162.08</v>
      </c>
      <c r="F107" s="67">
        <f t="shared" si="75"/>
        <v>207.09</v>
      </c>
      <c r="G107" s="67">
        <f t="shared" si="76"/>
        <v>417.93</v>
      </c>
      <c r="H107" s="67">
        <f t="shared" si="77"/>
        <v>1787.1</v>
      </c>
    </row>
    <row r="108" spans="1:8" ht="17.25" customHeight="1" thickBot="1" x14ac:dyDescent="0.35">
      <c r="A108" s="111"/>
      <c r="B108" s="17">
        <v>190377799</v>
      </c>
      <c r="C108" s="16" t="s">
        <v>134</v>
      </c>
      <c r="D108" s="18">
        <v>5</v>
      </c>
      <c r="E108" s="67">
        <f t="shared" si="74"/>
        <v>1936.8000000000002</v>
      </c>
      <c r="F108" s="67">
        <f t="shared" si="75"/>
        <v>345.15</v>
      </c>
      <c r="G108" s="67">
        <f t="shared" si="76"/>
        <v>696.55</v>
      </c>
      <c r="H108" s="67">
        <f t="shared" si="77"/>
        <v>2978.5</v>
      </c>
    </row>
    <row r="109" spans="1:8" ht="17.25" customHeight="1" thickBot="1" x14ac:dyDescent="0.35">
      <c r="A109" s="111"/>
      <c r="B109" s="17">
        <v>190413238</v>
      </c>
      <c r="C109" s="16" t="s">
        <v>135</v>
      </c>
      <c r="D109" s="18">
        <v>2</v>
      </c>
      <c r="E109" s="67">
        <f t="shared" si="74"/>
        <v>774.72</v>
      </c>
      <c r="F109" s="67">
        <f t="shared" si="75"/>
        <v>138.06</v>
      </c>
      <c r="G109" s="67">
        <f t="shared" si="76"/>
        <v>278.62</v>
      </c>
      <c r="H109" s="67">
        <f t="shared" si="77"/>
        <v>1191.4000000000001</v>
      </c>
    </row>
    <row r="110" spans="1:8" ht="17.25" customHeight="1" thickBot="1" x14ac:dyDescent="0.35">
      <c r="A110" s="111"/>
      <c r="B110" s="17">
        <v>190413761</v>
      </c>
      <c r="C110" s="16" t="s">
        <v>136</v>
      </c>
      <c r="D110" s="18">
        <v>1</v>
      </c>
      <c r="E110" s="67">
        <f t="shared" si="74"/>
        <v>387.36</v>
      </c>
      <c r="F110" s="67">
        <f t="shared" si="75"/>
        <v>69.03</v>
      </c>
      <c r="G110" s="67">
        <f t="shared" si="76"/>
        <v>139.31</v>
      </c>
      <c r="H110" s="67">
        <f t="shared" si="77"/>
        <v>595.70000000000005</v>
      </c>
    </row>
    <row r="111" spans="1:8" ht="17.25" customHeight="1" thickBot="1" x14ac:dyDescent="0.35">
      <c r="A111" s="111"/>
      <c r="B111" s="17">
        <v>190416490</v>
      </c>
      <c r="C111" s="16" t="s">
        <v>137</v>
      </c>
      <c r="D111" s="18">
        <v>1</v>
      </c>
      <c r="E111" s="67">
        <f t="shared" si="74"/>
        <v>387.36</v>
      </c>
      <c r="F111" s="67">
        <f t="shared" si="75"/>
        <v>69.03</v>
      </c>
      <c r="G111" s="67">
        <f t="shared" si="76"/>
        <v>139.31</v>
      </c>
      <c r="H111" s="67">
        <f t="shared" si="77"/>
        <v>595.70000000000005</v>
      </c>
    </row>
    <row r="112" spans="1:8" ht="17.25" customHeight="1" thickBot="1" x14ac:dyDescent="0.35">
      <c r="A112" s="111"/>
      <c r="B112" s="17">
        <v>190416871</v>
      </c>
      <c r="C112" s="16" t="s">
        <v>138</v>
      </c>
      <c r="D112" s="18">
        <v>1</v>
      </c>
      <c r="E112" s="67">
        <f t="shared" si="74"/>
        <v>387.36</v>
      </c>
      <c r="F112" s="67">
        <f t="shared" si="75"/>
        <v>69.03</v>
      </c>
      <c r="G112" s="67">
        <f t="shared" si="76"/>
        <v>139.31</v>
      </c>
      <c r="H112" s="67">
        <f t="shared" si="77"/>
        <v>595.70000000000005</v>
      </c>
    </row>
    <row r="113" spans="1:8" ht="17.25" customHeight="1" thickBot="1" x14ac:dyDescent="0.35">
      <c r="A113" s="111"/>
      <c r="B113" s="17">
        <v>190418018</v>
      </c>
      <c r="C113" s="16" t="s">
        <v>139</v>
      </c>
      <c r="D113" s="18">
        <v>1</v>
      </c>
      <c r="E113" s="67">
        <f t="shared" si="74"/>
        <v>387.36</v>
      </c>
      <c r="F113" s="67">
        <f t="shared" si="75"/>
        <v>69.03</v>
      </c>
      <c r="G113" s="67">
        <f t="shared" si="76"/>
        <v>139.31</v>
      </c>
      <c r="H113" s="67">
        <f t="shared" si="77"/>
        <v>595.70000000000005</v>
      </c>
    </row>
    <row r="114" spans="1:8" ht="17.25" customHeight="1" thickBot="1" x14ac:dyDescent="0.35">
      <c r="A114" s="111"/>
      <c r="B114" s="17">
        <v>190418356</v>
      </c>
      <c r="C114" s="16" t="s">
        <v>140</v>
      </c>
      <c r="D114" s="18">
        <v>2</v>
      </c>
      <c r="E114" s="67">
        <f t="shared" si="74"/>
        <v>774.72</v>
      </c>
      <c r="F114" s="67">
        <f t="shared" si="75"/>
        <v>138.06</v>
      </c>
      <c r="G114" s="67">
        <f t="shared" si="76"/>
        <v>278.62</v>
      </c>
      <c r="H114" s="67">
        <f t="shared" si="77"/>
        <v>1191.4000000000001</v>
      </c>
    </row>
    <row r="115" spans="1:8" ht="17.25" customHeight="1" thickBot="1" x14ac:dyDescent="0.35">
      <c r="A115" s="112"/>
      <c r="B115" s="17">
        <v>290377070</v>
      </c>
      <c r="C115" s="16" t="s">
        <v>141</v>
      </c>
      <c r="D115" s="18">
        <v>1</v>
      </c>
      <c r="E115" s="67">
        <f t="shared" si="74"/>
        <v>387.36</v>
      </c>
      <c r="F115" s="67">
        <f t="shared" si="75"/>
        <v>69.03</v>
      </c>
      <c r="G115" s="67">
        <f t="shared" si="76"/>
        <v>139.31</v>
      </c>
      <c r="H115" s="67">
        <f t="shared" si="77"/>
        <v>595.70000000000005</v>
      </c>
    </row>
    <row r="116" spans="1:8" ht="17.25" customHeight="1" thickBot="1" x14ac:dyDescent="0.35">
      <c r="A116" s="113" t="s">
        <v>142</v>
      </c>
      <c r="B116" s="114"/>
      <c r="C116" s="115"/>
      <c r="D116" s="25">
        <v>19</v>
      </c>
      <c r="E116" s="71">
        <f>SUM(E106:E115)</f>
        <v>7359.8399999999992</v>
      </c>
      <c r="F116" s="71">
        <f t="shared" ref="F116:H116" si="78">SUM(F106:F115)</f>
        <v>1311.5699999999997</v>
      </c>
      <c r="G116" s="71">
        <f t="shared" si="78"/>
        <v>2646.8899999999994</v>
      </c>
      <c r="H116" s="71">
        <f t="shared" si="78"/>
        <v>11318.300000000001</v>
      </c>
    </row>
    <row r="117" spans="1:8" ht="17.25" customHeight="1" thickBot="1" x14ac:dyDescent="0.35">
      <c r="A117" s="110" t="s">
        <v>143</v>
      </c>
      <c r="B117" s="17">
        <v>190389043</v>
      </c>
      <c r="C117" s="16" t="s">
        <v>144</v>
      </c>
      <c r="D117" s="18">
        <v>1</v>
      </c>
      <c r="E117" s="92">
        <f t="shared" ref="E117:E122" si="79">+$D$285*D117</f>
        <v>387.36</v>
      </c>
      <c r="F117" s="92">
        <f t="shared" ref="F117:F122" si="80">+$D$286*D117</f>
        <v>69.03</v>
      </c>
      <c r="G117" s="92">
        <f t="shared" ref="G117:G122" si="81">+$D$287*D117</f>
        <v>139.31</v>
      </c>
      <c r="H117" s="92">
        <f t="shared" ref="H117:H122" si="82">SUM(E117:G117)</f>
        <v>595.70000000000005</v>
      </c>
    </row>
    <row r="118" spans="1:8" ht="17.25" customHeight="1" thickBot="1" x14ac:dyDescent="0.35">
      <c r="A118" s="111"/>
      <c r="B118" s="17">
        <v>190389381</v>
      </c>
      <c r="C118" s="16" t="s">
        <v>145</v>
      </c>
      <c r="D118" s="18">
        <v>8</v>
      </c>
      <c r="E118" s="67">
        <f t="shared" si="79"/>
        <v>3098.88</v>
      </c>
      <c r="F118" s="67">
        <f t="shared" si="80"/>
        <v>552.24</v>
      </c>
      <c r="G118" s="67">
        <f t="shared" si="81"/>
        <v>1114.48</v>
      </c>
      <c r="H118" s="67">
        <f t="shared" si="82"/>
        <v>4765.6000000000004</v>
      </c>
    </row>
    <row r="119" spans="1:8" ht="17.25" customHeight="1" thickBot="1" x14ac:dyDescent="0.35">
      <c r="A119" s="111"/>
      <c r="B119" s="17">
        <v>190390355</v>
      </c>
      <c r="C119" s="16" t="s">
        <v>146</v>
      </c>
      <c r="D119" s="18">
        <v>7</v>
      </c>
      <c r="E119" s="67">
        <f t="shared" si="79"/>
        <v>2711.52</v>
      </c>
      <c r="F119" s="67">
        <f t="shared" si="80"/>
        <v>483.21000000000004</v>
      </c>
      <c r="G119" s="67">
        <f t="shared" si="81"/>
        <v>975.17000000000007</v>
      </c>
      <c r="H119" s="67">
        <f t="shared" si="82"/>
        <v>4169.8999999999996</v>
      </c>
    </row>
    <row r="120" spans="1:8" ht="17.25" customHeight="1" thickBot="1" x14ac:dyDescent="0.35">
      <c r="A120" s="111"/>
      <c r="B120" s="17">
        <v>190398245</v>
      </c>
      <c r="C120" s="16" t="s">
        <v>147</v>
      </c>
      <c r="D120" s="18">
        <v>3</v>
      </c>
      <c r="E120" s="67">
        <f t="shared" si="79"/>
        <v>1162.08</v>
      </c>
      <c r="F120" s="67">
        <f t="shared" si="80"/>
        <v>207.09</v>
      </c>
      <c r="G120" s="67">
        <f t="shared" si="81"/>
        <v>417.93</v>
      </c>
      <c r="H120" s="67">
        <f t="shared" si="82"/>
        <v>1787.1</v>
      </c>
    </row>
    <row r="121" spans="1:8" ht="17.25" customHeight="1" thickBot="1" x14ac:dyDescent="0.35">
      <c r="A121" s="111"/>
      <c r="B121" s="17">
        <v>190398430</v>
      </c>
      <c r="C121" s="16" t="s">
        <v>148</v>
      </c>
      <c r="D121" s="18">
        <v>4</v>
      </c>
      <c r="E121" s="67">
        <f t="shared" si="79"/>
        <v>1549.44</v>
      </c>
      <c r="F121" s="67">
        <f t="shared" si="80"/>
        <v>276.12</v>
      </c>
      <c r="G121" s="67">
        <f t="shared" si="81"/>
        <v>557.24</v>
      </c>
      <c r="H121" s="67">
        <f t="shared" si="82"/>
        <v>2382.8000000000002</v>
      </c>
    </row>
    <row r="122" spans="1:8" ht="17.25" customHeight="1" thickBot="1" x14ac:dyDescent="0.35">
      <c r="A122" s="112"/>
      <c r="B122" s="17">
        <v>190400881</v>
      </c>
      <c r="C122" s="16" t="s">
        <v>149</v>
      </c>
      <c r="D122" s="18">
        <v>1</v>
      </c>
      <c r="E122" s="67">
        <f t="shared" si="79"/>
        <v>387.36</v>
      </c>
      <c r="F122" s="67">
        <f t="shared" si="80"/>
        <v>69.03</v>
      </c>
      <c r="G122" s="67">
        <f t="shared" si="81"/>
        <v>139.31</v>
      </c>
      <c r="H122" s="67">
        <f t="shared" si="82"/>
        <v>595.70000000000005</v>
      </c>
    </row>
    <row r="123" spans="1:8" ht="17.25" customHeight="1" thickBot="1" x14ac:dyDescent="0.35">
      <c r="A123" s="113" t="s">
        <v>150</v>
      </c>
      <c r="B123" s="114"/>
      <c r="C123" s="115"/>
      <c r="D123" s="25">
        <v>24</v>
      </c>
      <c r="E123" s="71">
        <f>SUM(E117:E122)</f>
        <v>9296.6400000000012</v>
      </c>
      <c r="F123" s="71">
        <f t="shared" ref="F123:H123" si="83">SUM(F117:F122)</f>
        <v>1656.72</v>
      </c>
      <c r="G123" s="71">
        <f t="shared" si="83"/>
        <v>3343.44</v>
      </c>
      <c r="H123" s="71">
        <f t="shared" si="83"/>
        <v>14296.800000000003</v>
      </c>
    </row>
    <row r="124" spans="1:8" ht="17.25" customHeight="1" thickBot="1" x14ac:dyDescent="0.35">
      <c r="A124" s="110" t="s">
        <v>151</v>
      </c>
      <c r="B124" s="17">
        <v>190615485</v>
      </c>
      <c r="C124" s="16" t="s">
        <v>152</v>
      </c>
      <c r="D124" s="18">
        <v>2</v>
      </c>
      <c r="E124" s="92">
        <f t="shared" ref="E124:E130" si="84">+$D$285*D124</f>
        <v>774.72</v>
      </c>
      <c r="F124" s="92">
        <f t="shared" ref="F124:F130" si="85">+$D$286*D124</f>
        <v>138.06</v>
      </c>
      <c r="G124" s="92">
        <f t="shared" ref="G124:G130" si="86">+$D$287*D124</f>
        <v>278.62</v>
      </c>
      <c r="H124" s="92">
        <f t="shared" ref="H124:H130" si="87">SUM(E124:G124)</f>
        <v>1191.4000000000001</v>
      </c>
    </row>
    <row r="125" spans="1:8" ht="17.25" customHeight="1" thickBot="1" x14ac:dyDescent="0.35">
      <c r="A125" s="111"/>
      <c r="B125" s="17">
        <v>190615670</v>
      </c>
      <c r="C125" s="16" t="s">
        <v>153</v>
      </c>
      <c r="D125" s="18">
        <v>1</v>
      </c>
      <c r="E125" s="67">
        <f t="shared" si="84"/>
        <v>387.36</v>
      </c>
      <c r="F125" s="67">
        <f t="shared" si="85"/>
        <v>69.03</v>
      </c>
      <c r="G125" s="67">
        <f t="shared" si="86"/>
        <v>139.31</v>
      </c>
      <c r="H125" s="67">
        <f t="shared" si="87"/>
        <v>595.70000000000005</v>
      </c>
    </row>
    <row r="126" spans="1:8" ht="17.25" customHeight="1" thickBot="1" x14ac:dyDescent="0.35">
      <c r="A126" s="111"/>
      <c r="B126" s="17">
        <v>190616053</v>
      </c>
      <c r="C126" s="16" t="s">
        <v>154</v>
      </c>
      <c r="D126" s="18">
        <v>3</v>
      </c>
      <c r="E126" s="67">
        <f t="shared" si="84"/>
        <v>1162.08</v>
      </c>
      <c r="F126" s="67">
        <f t="shared" si="85"/>
        <v>207.09</v>
      </c>
      <c r="G126" s="67">
        <f t="shared" si="86"/>
        <v>417.93</v>
      </c>
      <c r="H126" s="67">
        <f t="shared" si="87"/>
        <v>1787.1</v>
      </c>
    </row>
    <row r="127" spans="1:8" ht="17.25" customHeight="1" thickBot="1" x14ac:dyDescent="0.35">
      <c r="A127" s="111"/>
      <c r="B127" s="17">
        <v>190617874</v>
      </c>
      <c r="C127" s="16" t="s">
        <v>155</v>
      </c>
      <c r="D127" s="18">
        <v>1</v>
      </c>
      <c r="E127" s="67">
        <f t="shared" si="84"/>
        <v>387.36</v>
      </c>
      <c r="F127" s="67">
        <f t="shared" si="85"/>
        <v>69.03</v>
      </c>
      <c r="G127" s="67">
        <f t="shared" si="86"/>
        <v>139.31</v>
      </c>
      <c r="H127" s="67">
        <f t="shared" si="87"/>
        <v>595.70000000000005</v>
      </c>
    </row>
    <row r="128" spans="1:8" ht="17.25" customHeight="1" thickBot="1" x14ac:dyDescent="0.35">
      <c r="A128" s="111"/>
      <c r="B128" s="17">
        <v>190622864</v>
      </c>
      <c r="C128" s="16" t="s">
        <v>156</v>
      </c>
      <c r="D128" s="18">
        <v>3</v>
      </c>
      <c r="E128" s="67">
        <f t="shared" si="84"/>
        <v>1162.08</v>
      </c>
      <c r="F128" s="67">
        <f t="shared" si="85"/>
        <v>207.09</v>
      </c>
      <c r="G128" s="67">
        <f t="shared" si="86"/>
        <v>417.93</v>
      </c>
      <c r="H128" s="67">
        <f t="shared" si="87"/>
        <v>1787.1</v>
      </c>
    </row>
    <row r="129" spans="1:8" ht="17.25" customHeight="1" thickBot="1" x14ac:dyDescent="0.35">
      <c r="A129" s="111"/>
      <c r="B129" s="17">
        <v>290614950</v>
      </c>
      <c r="C129" s="16" t="s">
        <v>157</v>
      </c>
      <c r="D129" s="18">
        <v>4</v>
      </c>
      <c r="E129" s="67">
        <f t="shared" si="84"/>
        <v>1549.44</v>
      </c>
      <c r="F129" s="67">
        <f t="shared" si="85"/>
        <v>276.12</v>
      </c>
      <c r="G129" s="67">
        <f t="shared" si="86"/>
        <v>557.24</v>
      </c>
      <c r="H129" s="67">
        <f t="shared" si="87"/>
        <v>2382.8000000000002</v>
      </c>
    </row>
    <row r="130" spans="1:8" ht="17.25" customHeight="1" thickBot="1" x14ac:dyDescent="0.35">
      <c r="A130" s="112"/>
      <c r="B130" s="17">
        <v>290623390</v>
      </c>
      <c r="C130" s="16" t="s">
        <v>158</v>
      </c>
      <c r="D130" s="18">
        <v>6</v>
      </c>
      <c r="E130" s="67">
        <f t="shared" si="84"/>
        <v>2324.16</v>
      </c>
      <c r="F130" s="67">
        <f t="shared" si="85"/>
        <v>414.18</v>
      </c>
      <c r="G130" s="67">
        <f t="shared" si="86"/>
        <v>835.86</v>
      </c>
      <c r="H130" s="67">
        <f t="shared" si="87"/>
        <v>3574.2</v>
      </c>
    </row>
    <row r="131" spans="1:8" ht="17.25" customHeight="1" thickBot="1" x14ac:dyDescent="0.35">
      <c r="A131" s="113" t="s">
        <v>159</v>
      </c>
      <c r="B131" s="114"/>
      <c r="C131" s="115"/>
      <c r="D131" s="25">
        <v>20</v>
      </c>
      <c r="E131" s="71">
        <f>SUM(E124:E130)</f>
        <v>7747.2</v>
      </c>
      <c r="F131" s="71">
        <f t="shared" ref="F131:H131" si="88">SUM(F124:F130)</f>
        <v>1380.6000000000001</v>
      </c>
      <c r="G131" s="71">
        <f t="shared" si="88"/>
        <v>2786.2000000000003</v>
      </c>
      <c r="H131" s="71">
        <f t="shared" si="88"/>
        <v>11914</v>
      </c>
    </row>
    <row r="132" spans="1:8" ht="17.25" customHeight="1" thickBot="1" x14ac:dyDescent="0.35">
      <c r="A132" s="110" t="s">
        <v>160</v>
      </c>
      <c r="B132" s="17">
        <v>191130983</v>
      </c>
      <c r="C132" s="16" t="s">
        <v>161</v>
      </c>
      <c r="D132" s="18">
        <v>1</v>
      </c>
      <c r="E132" s="92">
        <f t="shared" ref="E132:E133" si="89">+$D$285*D132</f>
        <v>387.36</v>
      </c>
      <c r="F132" s="92">
        <f t="shared" ref="F132:F133" si="90">+$D$286*D132</f>
        <v>69.03</v>
      </c>
      <c r="G132" s="92">
        <f t="shared" ref="G132:G133" si="91">+$D$287*D132</f>
        <v>139.31</v>
      </c>
      <c r="H132" s="92">
        <f t="shared" ref="H132:H133" si="92">SUM(E132:G132)</f>
        <v>595.70000000000005</v>
      </c>
    </row>
    <row r="133" spans="1:8" ht="17.25" customHeight="1" thickBot="1" x14ac:dyDescent="0.35">
      <c r="A133" s="112"/>
      <c r="B133" s="17">
        <v>291128570</v>
      </c>
      <c r="C133" s="16" t="s">
        <v>430</v>
      </c>
      <c r="D133" s="18">
        <v>1</v>
      </c>
      <c r="E133" s="67">
        <f t="shared" si="89"/>
        <v>387.36</v>
      </c>
      <c r="F133" s="67">
        <f t="shared" si="90"/>
        <v>69.03</v>
      </c>
      <c r="G133" s="67">
        <f t="shared" si="91"/>
        <v>139.31</v>
      </c>
      <c r="H133" s="67">
        <f t="shared" si="92"/>
        <v>595.70000000000005</v>
      </c>
    </row>
    <row r="134" spans="1:8" ht="17.25" customHeight="1" thickBot="1" x14ac:dyDescent="0.35">
      <c r="A134" s="113" t="s">
        <v>162</v>
      </c>
      <c r="B134" s="114"/>
      <c r="C134" s="115"/>
      <c r="D134" s="25">
        <v>2</v>
      </c>
      <c r="E134" s="71">
        <f>SUM(E132:E133)</f>
        <v>774.72</v>
      </c>
      <c r="F134" s="71">
        <f t="shared" ref="F134:H134" si="93">SUM(F132:F133)</f>
        <v>138.06</v>
      </c>
      <c r="G134" s="71">
        <f t="shared" si="93"/>
        <v>278.62</v>
      </c>
      <c r="H134" s="71">
        <f t="shared" si="93"/>
        <v>1191.4000000000001</v>
      </c>
    </row>
    <row r="135" spans="1:8" ht="17.25" customHeight="1" thickBot="1" x14ac:dyDescent="0.35">
      <c r="A135" s="110" t="s">
        <v>163</v>
      </c>
      <c r="B135" s="17">
        <v>190212573</v>
      </c>
      <c r="C135" s="16" t="s">
        <v>164</v>
      </c>
      <c r="D135" s="18">
        <v>1</v>
      </c>
      <c r="E135" s="92">
        <f t="shared" ref="E135:E138" si="94">+$D$285*D135</f>
        <v>387.36</v>
      </c>
      <c r="F135" s="92">
        <f t="shared" ref="F135:F138" si="95">+$D$286*D135</f>
        <v>69.03</v>
      </c>
      <c r="G135" s="92">
        <f t="shared" ref="G135:G138" si="96">+$D$287*D135</f>
        <v>139.31</v>
      </c>
      <c r="H135" s="92">
        <f t="shared" ref="H135:H138" si="97">SUM(E135:G135)</f>
        <v>595.70000000000005</v>
      </c>
    </row>
    <row r="136" spans="1:8" ht="17.25" customHeight="1" thickBot="1" x14ac:dyDescent="0.35">
      <c r="A136" s="111"/>
      <c r="B136" s="17">
        <v>307399715</v>
      </c>
      <c r="C136" s="16" t="s">
        <v>166</v>
      </c>
      <c r="D136" s="18">
        <v>4</v>
      </c>
      <c r="E136" s="67">
        <f t="shared" si="94"/>
        <v>1549.44</v>
      </c>
      <c r="F136" s="67">
        <f t="shared" si="95"/>
        <v>276.12</v>
      </c>
      <c r="G136" s="67">
        <f t="shared" si="96"/>
        <v>557.24</v>
      </c>
      <c r="H136" s="67">
        <f t="shared" si="97"/>
        <v>2382.8000000000002</v>
      </c>
    </row>
    <row r="137" spans="1:8" ht="17.25" customHeight="1" thickBot="1" x14ac:dyDescent="0.35">
      <c r="A137" s="111"/>
      <c r="B137" s="17">
        <v>307400085</v>
      </c>
      <c r="C137" s="16" t="s">
        <v>167</v>
      </c>
      <c r="D137" s="18">
        <v>3</v>
      </c>
      <c r="E137" s="67">
        <f t="shared" si="94"/>
        <v>1162.08</v>
      </c>
      <c r="F137" s="67">
        <f t="shared" si="95"/>
        <v>207.09</v>
      </c>
      <c r="G137" s="67">
        <f t="shared" si="96"/>
        <v>417.93</v>
      </c>
      <c r="H137" s="67">
        <f t="shared" si="97"/>
        <v>1787.1</v>
      </c>
    </row>
    <row r="138" spans="1:8" ht="17.25" customHeight="1" thickBot="1" x14ac:dyDescent="0.35">
      <c r="A138" s="112"/>
      <c r="B138" s="17">
        <v>307400473</v>
      </c>
      <c r="C138" s="16" t="s">
        <v>168</v>
      </c>
      <c r="D138" s="18">
        <v>3</v>
      </c>
      <c r="E138" s="67">
        <f t="shared" si="94"/>
        <v>1162.08</v>
      </c>
      <c r="F138" s="67">
        <f t="shared" si="95"/>
        <v>207.09</v>
      </c>
      <c r="G138" s="67">
        <f t="shared" si="96"/>
        <v>417.93</v>
      </c>
      <c r="H138" s="67">
        <f t="shared" si="97"/>
        <v>1787.1</v>
      </c>
    </row>
    <row r="139" spans="1:8" ht="17.25" customHeight="1" thickBot="1" x14ac:dyDescent="0.35">
      <c r="A139" s="113" t="s">
        <v>169</v>
      </c>
      <c r="B139" s="114"/>
      <c r="C139" s="115"/>
      <c r="D139" s="25">
        <v>11</v>
      </c>
      <c r="E139" s="71">
        <f>SUM(E135:E138)</f>
        <v>4260.96</v>
      </c>
      <c r="F139" s="71">
        <f t="shared" ref="F139:H139" si="98">SUM(F135:F138)</f>
        <v>759.33</v>
      </c>
      <c r="G139" s="71">
        <f t="shared" si="98"/>
        <v>1532.41</v>
      </c>
      <c r="H139" s="71">
        <f t="shared" si="98"/>
        <v>6552.7000000000007</v>
      </c>
    </row>
    <row r="140" spans="1:8" ht="17.25" customHeight="1" thickBot="1" x14ac:dyDescent="0.35">
      <c r="A140" s="110" t="s">
        <v>170</v>
      </c>
      <c r="B140" s="17">
        <v>190670720</v>
      </c>
      <c r="C140" s="16" t="s">
        <v>171</v>
      </c>
      <c r="D140" s="18">
        <v>2</v>
      </c>
      <c r="E140" s="92">
        <f t="shared" ref="E140:E147" si="99">+$D$285*D140</f>
        <v>774.72</v>
      </c>
      <c r="F140" s="92">
        <f t="shared" ref="F140:F147" si="100">+$D$286*D140</f>
        <v>138.06</v>
      </c>
      <c r="G140" s="92">
        <f t="shared" ref="G140:G147" si="101">+$D$287*D140</f>
        <v>278.62</v>
      </c>
      <c r="H140" s="92">
        <f t="shared" ref="H140:H147" si="102">SUM(E140:G140)</f>
        <v>1191.4000000000001</v>
      </c>
    </row>
    <row r="141" spans="1:8" ht="17.25" customHeight="1" thickBot="1" x14ac:dyDescent="0.35">
      <c r="A141" s="111"/>
      <c r="B141" s="17">
        <v>190672739</v>
      </c>
      <c r="C141" s="16" t="s">
        <v>172</v>
      </c>
      <c r="D141" s="18">
        <v>4</v>
      </c>
      <c r="E141" s="67">
        <f t="shared" si="99"/>
        <v>1549.44</v>
      </c>
      <c r="F141" s="67">
        <f t="shared" si="100"/>
        <v>276.12</v>
      </c>
      <c r="G141" s="67">
        <f t="shared" si="101"/>
        <v>557.24</v>
      </c>
      <c r="H141" s="67">
        <f t="shared" si="102"/>
        <v>2382.8000000000002</v>
      </c>
    </row>
    <row r="142" spans="1:8" ht="17.25" customHeight="1" thickBot="1" x14ac:dyDescent="0.35">
      <c r="A142" s="111"/>
      <c r="B142" s="17">
        <v>190673798</v>
      </c>
      <c r="C142" s="16" t="s">
        <v>173</v>
      </c>
      <c r="D142" s="18">
        <v>1</v>
      </c>
      <c r="E142" s="67">
        <f t="shared" si="99"/>
        <v>387.36</v>
      </c>
      <c r="F142" s="67">
        <f t="shared" si="100"/>
        <v>69.03</v>
      </c>
      <c r="G142" s="67">
        <f t="shared" si="101"/>
        <v>139.31</v>
      </c>
      <c r="H142" s="67">
        <f t="shared" si="102"/>
        <v>595.70000000000005</v>
      </c>
    </row>
    <row r="143" spans="1:8" ht="17.25" customHeight="1" thickBot="1" x14ac:dyDescent="0.35">
      <c r="A143" s="111"/>
      <c r="B143" s="17">
        <v>190673983</v>
      </c>
      <c r="C143" s="16" t="s">
        <v>174</v>
      </c>
      <c r="D143" s="18">
        <v>2</v>
      </c>
      <c r="E143" s="67">
        <f t="shared" si="99"/>
        <v>774.72</v>
      </c>
      <c r="F143" s="67">
        <f t="shared" si="100"/>
        <v>138.06</v>
      </c>
      <c r="G143" s="67">
        <f t="shared" si="101"/>
        <v>278.62</v>
      </c>
      <c r="H143" s="67">
        <f t="shared" si="102"/>
        <v>1191.4000000000001</v>
      </c>
    </row>
    <row r="144" spans="1:8" ht="17.25" customHeight="1" thickBot="1" x14ac:dyDescent="0.35">
      <c r="A144" s="111"/>
      <c r="B144" s="17">
        <v>190714355</v>
      </c>
      <c r="C144" s="16" t="s">
        <v>175</v>
      </c>
      <c r="D144" s="18">
        <v>2</v>
      </c>
      <c r="E144" s="67">
        <f t="shared" si="99"/>
        <v>774.72</v>
      </c>
      <c r="F144" s="67">
        <f t="shared" si="100"/>
        <v>138.06</v>
      </c>
      <c r="G144" s="67">
        <f t="shared" si="101"/>
        <v>278.62</v>
      </c>
      <c r="H144" s="67">
        <f t="shared" si="102"/>
        <v>1191.4000000000001</v>
      </c>
    </row>
    <row r="145" spans="1:8" ht="17.25" customHeight="1" thickBot="1" x14ac:dyDescent="0.35">
      <c r="A145" s="111"/>
      <c r="B145" s="17">
        <v>190714693</v>
      </c>
      <c r="C145" s="16" t="s">
        <v>176</v>
      </c>
      <c r="D145" s="18">
        <v>2</v>
      </c>
      <c r="E145" s="67">
        <f t="shared" si="99"/>
        <v>774.72</v>
      </c>
      <c r="F145" s="67">
        <f t="shared" si="100"/>
        <v>138.06</v>
      </c>
      <c r="G145" s="67">
        <f t="shared" si="101"/>
        <v>278.62</v>
      </c>
      <c r="H145" s="67">
        <f t="shared" si="102"/>
        <v>1191.4000000000001</v>
      </c>
    </row>
    <row r="146" spans="1:8" ht="17.25" customHeight="1" thickBot="1" x14ac:dyDescent="0.35">
      <c r="A146" s="111"/>
      <c r="B146" s="17">
        <v>190714921</v>
      </c>
      <c r="C146" s="16" t="s">
        <v>177</v>
      </c>
      <c r="D146" s="18">
        <v>10</v>
      </c>
      <c r="E146" s="67">
        <f t="shared" si="99"/>
        <v>3873.6000000000004</v>
      </c>
      <c r="F146" s="67">
        <f t="shared" si="100"/>
        <v>690.3</v>
      </c>
      <c r="G146" s="67">
        <f t="shared" si="101"/>
        <v>1393.1</v>
      </c>
      <c r="H146" s="67">
        <f t="shared" si="102"/>
        <v>5957</v>
      </c>
    </row>
    <row r="147" spans="1:8" ht="17.25" customHeight="1" thickBot="1" x14ac:dyDescent="0.35">
      <c r="A147" s="112"/>
      <c r="B147" s="17">
        <v>290714160</v>
      </c>
      <c r="C147" s="16" t="s">
        <v>178</v>
      </c>
      <c r="D147" s="18">
        <v>2</v>
      </c>
      <c r="E147" s="67">
        <f t="shared" si="99"/>
        <v>774.72</v>
      </c>
      <c r="F147" s="67">
        <f t="shared" si="100"/>
        <v>138.06</v>
      </c>
      <c r="G147" s="67">
        <f t="shared" si="101"/>
        <v>278.62</v>
      </c>
      <c r="H147" s="67">
        <f t="shared" si="102"/>
        <v>1191.4000000000001</v>
      </c>
    </row>
    <row r="148" spans="1:8" ht="17.25" customHeight="1" thickBot="1" x14ac:dyDescent="0.35">
      <c r="A148" s="113" t="s">
        <v>179</v>
      </c>
      <c r="B148" s="114"/>
      <c r="C148" s="115"/>
      <c r="D148" s="25">
        <v>25</v>
      </c>
      <c r="E148" s="71">
        <f>SUM(E140:E147)</f>
        <v>9684</v>
      </c>
      <c r="F148" s="71">
        <f t="shared" ref="F148:H148" si="103">SUM(F140:F147)</f>
        <v>1725.7499999999998</v>
      </c>
      <c r="G148" s="71">
        <f t="shared" si="103"/>
        <v>3482.7499999999995</v>
      </c>
      <c r="H148" s="71">
        <f t="shared" si="103"/>
        <v>14892.5</v>
      </c>
    </row>
    <row r="149" spans="1:8" ht="17.25" customHeight="1" thickBot="1" x14ac:dyDescent="0.35">
      <c r="A149" s="110" t="s">
        <v>180</v>
      </c>
      <c r="B149" s="17">
        <v>190082578</v>
      </c>
      <c r="C149" s="16" t="s">
        <v>181</v>
      </c>
      <c r="D149" s="18">
        <v>11</v>
      </c>
      <c r="E149" s="92">
        <f t="shared" ref="E149:E156" si="104">+$D$285*D149</f>
        <v>4260.96</v>
      </c>
      <c r="F149" s="92">
        <f t="shared" ref="F149:F156" si="105">+$D$286*D149</f>
        <v>759.33</v>
      </c>
      <c r="G149" s="92">
        <f t="shared" ref="G149:G156" si="106">+$D$287*D149</f>
        <v>1532.41</v>
      </c>
      <c r="H149" s="92">
        <f t="shared" ref="H149:H156" si="107">SUM(E149:G149)</f>
        <v>6552.7</v>
      </c>
    </row>
    <row r="150" spans="1:8" ht="17.25" customHeight="1" thickBot="1" x14ac:dyDescent="0.35">
      <c r="A150" s="111"/>
      <c r="B150" s="17">
        <v>190082959</v>
      </c>
      <c r="C150" s="16" t="s">
        <v>182</v>
      </c>
      <c r="D150" s="18">
        <v>2</v>
      </c>
      <c r="E150" s="67">
        <f t="shared" si="104"/>
        <v>774.72</v>
      </c>
      <c r="F150" s="67">
        <f t="shared" si="105"/>
        <v>138.06</v>
      </c>
      <c r="G150" s="67">
        <f t="shared" si="106"/>
        <v>278.62</v>
      </c>
      <c r="H150" s="67">
        <f t="shared" si="107"/>
        <v>1191.4000000000001</v>
      </c>
    </row>
    <row r="151" spans="1:8" ht="17.25" customHeight="1" thickBot="1" x14ac:dyDescent="0.35">
      <c r="A151" s="111"/>
      <c r="B151" s="17">
        <v>190105112</v>
      </c>
      <c r="C151" s="16" t="s">
        <v>183</v>
      </c>
      <c r="D151" s="18">
        <v>2</v>
      </c>
      <c r="E151" s="67">
        <f t="shared" si="104"/>
        <v>774.72</v>
      </c>
      <c r="F151" s="67">
        <f t="shared" si="105"/>
        <v>138.06</v>
      </c>
      <c r="G151" s="67">
        <f t="shared" si="106"/>
        <v>278.62</v>
      </c>
      <c r="H151" s="67">
        <f t="shared" si="107"/>
        <v>1191.4000000000001</v>
      </c>
    </row>
    <row r="152" spans="1:8" ht="17.25" customHeight="1" thickBot="1" x14ac:dyDescent="0.35">
      <c r="A152" s="111"/>
      <c r="B152" s="17">
        <v>190105646</v>
      </c>
      <c r="C152" s="16" t="s">
        <v>184</v>
      </c>
      <c r="D152" s="18">
        <v>4</v>
      </c>
      <c r="E152" s="67">
        <f t="shared" si="104"/>
        <v>1549.44</v>
      </c>
      <c r="F152" s="67">
        <f t="shared" si="105"/>
        <v>276.12</v>
      </c>
      <c r="G152" s="67">
        <f t="shared" si="106"/>
        <v>557.24</v>
      </c>
      <c r="H152" s="67">
        <f t="shared" si="107"/>
        <v>2382.8000000000002</v>
      </c>
    </row>
    <row r="153" spans="1:8" ht="17.25" customHeight="1" thickBot="1" x14ac:dyDescent="0.35">
      <c r="A153" s="111"/>
      <c r="B153" s="17">
        <v>190106552</v>
      </c>
      <c r="C153" s="16" t="s">
        <v>185</v>
      </c>
      <c r="D153" s="18">
        <v>3</v>
      </c>
      <c r="E153" s="67">
        <f t="shared" si="104"/>
        <v>1162.08</v>
      </c>
      <c r="F153" s="67">
        <f t="shared" si="105"/>
        <v>207.09</v>
      </c>
      <c r="G153" s="67">
        <f t="shared" si="106"/>
        <v>417.93</v>
      </c>
      <c r="H153" s="67">
        <f t="shared" si="107"/>
        <v>1787.1</v>
      </c>
    </row>
    <row r="154" spans="1:8" ht="17.25" customHeight="1" thickBot="1" x14ac:dyDescent="0.35">
      <c r="A154" s="111"/>
      <c r="B154" s="17">
        <v>190106933</v>
      </c>
      <c r="C154" s="16" t="s">
        <v>186</v>
      </c>
      <c r="D154" s="18">
        <v>9</v>
      </c>
      <c r="E154" s="67">
        <f t="shared" si="104"/>
        <v>3486.2400000000002</v>
      </c>
      <c r="F154" s="67">
        <f t="shared" si="105"/>
        <v>621.27</v>
      </c>
      <c r="G154" s="67">
        <f t="shared" si="106"/>
        <v>1253.79</v>
      </c>
      <c r="H154" s="67">
        <f t="shared" si="107"/>
        <v>5361.3</v>
      </c>
    </row>
    <row r="155" spans="1:8" ht="17.25" customHeight="1" thickBot="1" x14ac:dyDescent="0.35">
      <c r="A155" s="111"/>
      <c r="B155" s="17">
        <v>290082230</v>
      </c>
      <c r="C155" s="16" t="s">
        <v>187</v>
      </c>
      <c r="D155" s="18">
        <v>1</v>
      </c>
      <c r="E155" s="67">
        <f t="shared" si="104"/>
        <v>387.36</v>
      </c>
      <c r="F155" s="67">
        <f t="shared" si="105"/>
        <v>69.03</v>
      </c>
      <c r="G155" s="67">
        <f t="shared" si="106"/>
        <v>139.31</v>
      </c>
      <c r="H155" s="67">
        <f t="shared" si="107"/>
        <v>595.70000000000005</v>
      </c>
    </row>
    <row r="156" spans="1:8" ht="17.25" customHeight="1" thickBot="1" x14ac:dyDescent="0.35">
      <c r="A156" s="112"/>
      <c r="B156" s="17">
        <v>290986160</v>
      </c>
      <c r="C156" s="16" t="s">
        <v>188</v>
      </c>
      <c r="D156" s="18">
        <v>1</v>
      </c>
      <c r="E156" s="67">
        <f t="shared" si="104"/>
        <v>387.36</v>
      </c>
      <c r="F156" s="67">
        <f t="shared" si="105"/>
        <v>69.03</v>
      </c>
      <c r="G156" s="67">
        <f t="shared" si="106"/>
        <v>139.31</v>
      </c>
      <c r="H156" s="67">
        <f t="shared" si="107"/>
        <v>595.70000000000005</v>
      </c>
    </row>
    <row r="157" spans="1:8" ht="17.25" customHeight="1" thickBot="1" x14ac:dyDescent="0.35">
      <c r="A157" s="113" t="s">
        <v>189</v>
      </c>
      <c r="B157" s="114"/>
      <c r="C157" s="115"/>
      <c r="D157" s="25">
        <v>33</v>
      </c>
      <c r="E157" s="71">
        <f>SUM(E149:E156)</f>
        <v>12782.880000000001</v>
      </c>
      <c r="F157" s="71">
        <f t="shared" ref="F157:H157" si="108">SUM(F149:F156)</f>
        <v>2277.9900000000007</v>
      </c>
      <c r="G157" s="71">
        <f t="shared" si="108"/>
        <v>4597.2300000000014</v>
      </c>
      <c r="H157" s="71">
        <f t="shared" si="108"/>
        <v>19658.100000000002</v>
      </c>
    </row>
    <row r="158" spans="1:8" ht="17.25" customHeight="1" thickBot="1" x14ac:dyDescent="0.35">
      <c r="A158" s="16" t="s">
        <v>190</v>
      </c>
      <c r="B158" s="17">
        <v>191129148</v>
      </c>
      <c r="C158" s="16" t="s">
        <v>191</v>
      </c>
      <c r="D158" s="18">
        <v>6</v>
      </c>
      <c r="E158" s="92">
        <f>+$D$285*D158</f>
        <v>2324.16</v>
      </c>
      <c r="F158" s="92">
        <f>+$D$286*D158</f>
        <v>414.18</v>
      </c>
      <c r="G158" s="92">
        <f>+$D$287*D158</f>
        <v>835.86</v>
      </c>
      <c r="H158" s="92">
        <f>SUM(E158:G158)</f>
        <v>3574.2</v>
      </c>
    </row>
    <row r="159" spans="1:8" ht="17.25" customHeight="1" thickBot="1" x14ac:dyDescent="0.35">
      <c r="A159" s="113" t="s">
        <v>192</v>
      </c>
      <c r="B159" s="114"/>
      <c r="C159" s="115"/>
      <c r="D159" s="25">
        <v>6</v>
      </c>
      <c r="E159" s="71">
        <f>SUM(E158)</f>
        <v>2324.16</v>
      </c>
      <c r="F159" s="71">
        <f t="shared" ref="F159:H159" si="109">SUM(F158)</f>
        <v>414.18</v>
      </c>
      <c r="G159" s="71">
        <f t="shared" si="109"/>
        <v>835.86</v>
      </c>
      <c r="H159" s="71">
        <f t="shared" si="109"/>
        <v>3574.2</v>
      </c>
    </row>
    <row r="160" spans="1:8" ht="17.25" customHeight="1" thickBot="1" x14ac:dyDescent="0.35">
      <c r="A160" s="110" t="s">
        <v>193</v>
      </c>
      <c r="B160" s="17">
        <v>190227842</v>
      </c>
      <c r="C160" s="16" t="s">
        <v>194</v>
      </c>
      <c r="D160" s="18">
        <v>1</v>
      </c>
      <c r="E160" s="92">
        <f t="shared" ref="E160:E164" si="110">+$D$285*D160</f>
        <v>387.36</v>
      </c>
      <c r="F160" s="92">
        <f t="shared" ref="F160:F164" si="111">+$D$286*D160</f>
        <v>69.03</v>
      </c>
      <c r="G160" s="92">
        <f t="shared" ref="G160:G164" si="112">+$D$287*D160</f>
        <v>139.31</v>
      </c>
      <c r="H160" s="92">
        <f t="shared" ref="H160:H164" si="113">SUM(E160:G160)</f>
        <v>595.70000000000005</v>
      </c>
    </row>
    <row r="161" spans="1:8" ht="17.25" customHeight="1" thickBot="1" x14ac:dyDescent="0.35">
      <c r="A161" s="111"/>
      <c r="B161" s="17">
        <v>190227995</v>
      </c>
      <c r="C161" s="16" t="s">
        <v>195</v>
      </c>
      <c r="D161" s="18">
        <v>6</v>
      </c>
      <c r="E161" s="67">
        <f t="shared" si="110"/>
        <v>2324.16</v>
      </c>
      <c r="F161" s="67">
        <f t="shared" si="111"/>
        <v>414.18</v>
      </c>
      <c r="G161" s="67">
        <f t="shared" si="112"/>
        <v>835.86</v>
      </c>
      <c r="H161" s="67">
        <f t="shared" si="113"/>
        <v>3574.2</v>
      </c>
    </row>
    <row r="162" spans="1:8" ht="17.25" customHeight="1" thickBot="1" x14ac:dyDescent="0.35">
      <c r="A162" s="111"/>
      <c r="B162" s="17">
        <v>290228030</v>
      </c>
      <c r="C162" s="16" t="s">
        <v>196</v>
      </c>
      <c r="D162" s="18">
        <v>2</v>
      </c>
      <c r="E162" s="67">
        <f t="shared" si="110"/>
        <v>774.72</v>
      </c>
      <c r="F162" s="67">
        <f t="shared" si="111"/>
        <v>138.06</v>
      </c>
      <c r="G162" s="67">
        <f t="shared" si="112"/>
        <v>278.62</v>
      </c>
      <c r="H162" s="67">
        <f t="shared" si="113"/>
        <v>1191.4000000000001</v>
      </c>
    </row>
    <row r="163" spans="1:8" ht="17.25" customHeight="1" thickBot="1" x14ac:dyDescent="0.35">
      <c r="A163" s="111"/>
      <c r="B163" s="17">
        <v>290250660</v>
      </c>
      <c r="C163" s="16" t="s">
        <v>197</v>
      </c>
      <c r="D163" s="18">
        <v>2</v>
      </c>
      <c r="E163" s="67">
        <f t="shared" si="110"/>
        <v>774.72</v>
      </c>
      <c r="F163" s="67">
        <f t="shared" si="111"/>
        <v>138.06</v>
      </c>
      <c r="G163" s="67">
        <f t="shared" si="112"/>
        <v>278.62</v>
      </c>
      <c r="H163" s="67">
        <f t="shared" si="113"/>
        <v>1191.4000000000001</v>
      </c>
    </row>
    <row r="164" spans="1:8" ht="17.25" customHeight="1" thickBot="1" x14ac:dyDescent="0.35">
      <c r="A164" s="112"/>
      <c r="B164" s="17">
        <v>302662322</v>
      </c>
      <c r="C164" s="16" t="s">
        <v>198</v>
      </c>
      <c r="D164" s="18">
        <v>2</v>
      </c>
      <c r="E164" s="67">
        <f t="shared" si="110"/>
        <v>774.72</v>
      </c>
      <c r="F164" s="67">
        <f t="shared" si="111"/>
        <v>138.06</v>
      </c>
      <c r="G164" s="67">
        <f t="shared" si="112"/>
        <v>278.62</v>
      </c>
      <c r="H164" s="67">
        <f t="shared" si="113"/>
        <v>1191.4000000000001</v>
      </c>
    </row>
    <row r="165" spans="1:8" ht="17.25" customHeight="1" thickBot="1" x14ac:dyDescent="0.35">
      <c r="A165" s="113" t="s">
        <v>199</v>
      </c>
      <c r="B165" s="114"/>
      <c r="C165" s="115"/>
      <c r="D165" s="25">
        <v>13</v>
      </c>
      <c r="E165" s="71">
        <f>SUM(E160:E164)</f>
        <v>5035.68</v>
      </c>
      <c r="F165" s="71">
        <f t="shared" ref="F165:H165" si="114">SUM(F160:F164)</f>
        <v>897.38999999999987</v>
      </c>
      <c r="G165" s="71">
        <f t="shared" si="114"/>
        <v>1811.0299999999997</v>
      </c>
      <c r="H165" s="71">
        <f t="shared" si="114"/>
        <v>7744.0999999999985</v>
      </c>
    </row>
    <row r="166" spans="1:8" ht="17.25" customHeight="1" thickBot="1" x14ac:dyDescent="0.35">
      <c r="A166" s="110" t="s">
        <v>200</v>
      </c>
      <c r="B166" s="17">
        <v>190892137</v>
      </c>
      <c r="C166" s="16" t="s">
        <v>201</v>
      </c>
      <c r="D166" s="18">
        <v>4</v>
      </c>
      <c r="E166" s="92">
        <f t="shared" ref="E166:E169" si="115">+$D$285*D166</f>
        <v>1549.44</v>
      </c>
      <c r="F166" s="92">
        <f t="shared" ref="F166:F169" si="116">+$D$286*D166</f>
        <v>276.12</v>
      </c>
      <c r="G166" s="92">
        <f t="shared" ref="G166:G169" si="117">+$D$287*D166</f>
        <v>557.24</v>
      </c>
      <c r="H166" s="92">
        <f t="shared" ref="H166:H169" si="118">SUM(E166:G166)</f>
        <v>2382.8000000000002</v>
      </c>
    </row>
    <row r="167" spans="1:8" ht="17.25" customHeight="1" thickBot="1" x14ac:dyDescent="0.35">
      <c r="A167" s="111"/>
      <c r="B167" s="17">
        <v>190892322</v>
      </c>
      <c r="C167" s="16" t="s">
        <v>202</v>
      </c>
      <c r="D167" s="18">
        <v>6</v>
      </c>
      <c r="E167" s="67">
        <f t="shared" si="115"/>
        <v>2324.16</v>
      </c>
      <c r="F167" s="67">
        <f t="shared" si="116"/>
        <v>414.18</v>
      </c>
      <c r="G167" s="67">
        <f t="shared" si="117"/>
        <v>835.86</v>
      </c>
      <c r="H167" s="67">
        <f t="shared" si="118"/>
        <v>3574.2</v>
      </c>
    </row>
    <row r="168" spans="1:8" ht="17.25" customHeight="1" thickBot="1" x14ac:dyDescent="0.35">
      <c r="A168" s="111"/>
      <c r="B168" s="17">
        <v>190893424</v>
      </c>
      <c r="C168" s="16" t="s">
        <v>203</v>
      </c>
      <c r="D168" s="18">
        <v>2</v>
      </c>
      <c r="E168" s="67">
        <f t="shared" si="115"/>
        <v>774.72</v>
      </c>
      <c r="F168" s="67">
        <f t="shared" si="116"/>
        <v>138.06</v>
      </c>
      <c r="G168" s="67">
        <f t="shared" si="117"/>
        <v>278.62</v>
      </c>
      <c r="H168" s="67">
        <f t="shared" si="118"/>
        <v>1191.4000000000001</v>
      </c>
    </row>
    <row r="169" spans="1:8" ht="17.25" customHeight="1" thickBot="1" x14ac:dyDescent="0.35">
      <c r="A169" s="112"/>
      <c r="B169" s="17">
        <v>195176120</v>
      </c>
      <c r="C169" s="16" t="s">
        <v>204</v>
      </c>
      <c r="D169" s="18">
        <v>33</v>
      </c>
      <c r="E169" s="67">
        <f t="shared" si="115"/>
        <v>12782.880000000001</v>
      </c>
      <c r="F169" s="67">
        <f t="shared" si="116"/>
        <v>2277.9900000000002</v>
      </c>
      <c r="G169" s="67">
        <f t="shared" si="117"/>
        <v>4597.2300000000005</v>
      </c>
      <c r="H169" s="67">
        <f t="shared" si="118"/>
        <v>19658.100000000002</v>
      </c>
    </row>
    <row r="170" spans="1:8" ht="17.25" customHeight="1" thickBot="1" x14ac:dyDescent="0.35">
      <c r="A170" s="113" t="s">
        <v>205</v>
      </c>
      <c r="B170" s="114"/>
      <c r="C170" s="115"/>
      <c r="D170" s="25">
        <v>45</v>
      </c>
      <c r="E170" s="71">
        <f>SUM(E166:E169)</f>
        <v>17431.2</v>
      </c>
      <c r="F170" s="71">
        <f t="shared" ref="F170:H170" si="119">SUM(F166:F169)</f>
        <v>3106.3500000000004</v>
      </c>
      <c r="G170" s="71">
        <f t="shared" si="119"/>
        <v>6268.9500000000007</v>
      </c>
      <c r="H170" s="71">
        <f t="shared" si="119"/>
        <v>26806.5</v>
      </c>
    </row>
    <row r="171" spans="1:8" ht="17.25" customHeight="1" thickBot="1" x14ac:dyDescent="0.35">
      <c r="A171" s="110" t="s">
        <v>206</v>
      </c>
      <c r="B171" s="17">
        <v>190820757</v>
      </c>
      <c r="C171" s="16" t="s">
        <v>207</v>
      </c>
      <c r="D171" s="18">
        <v>2</v>
      </c>
      <c r="E171" s="92">
        <f t="shared" ref="E171:E173" si="120">+$D$285*D171</f>
        <v>774.72</v>
      </c>
      <c r="F171" s="92">
        <f t="shared" ref="F171:F173" si="121">+$D$286*D171</f>
        <v>138.06</v>
      </c>
      <c r="G171" s="92">
        <f t="shared" ref="G171:G173" si="122">+$D$287*D171</f>
        <v>278.62</v>
      </c>
      <c r="H171" s="92">
        <f t="shared" ref="H171:H173" si="123">SUM(E171:G171)</f>
        <v>1191.4000000000001</v>
      </c>
    </row>
    <row r="172" spans="1:8" ht="17.25" customHeight="1" thickBot="1" x14ac:dyDescent="0.35">
      <c r="A172" s="111"/>
      <c r="B172" s="17">
        <v>306124812</v>
      </c>
      <c r="C172" s="16" t="s">
        <v>208</v>
      </c>
      <c r="D172" s="18">
        <v>5</v>
      </c>
      <c r="E172" s="67">
        <f t="shared" si="120"/>
        <v>1936.8000000000002</v>
      </c>
      <c r="F172" s="67">
        <f t="shared" si="121"/>
        <v>345.15</v>
      </c>
      <c r="G172" s="67">
        <f t="shared" si="122"/>
        <v>696.55</v>
      </c>
      <c r="H172" s="67">
        <f t="shared" si="123"/>
        <v>2978.5</v>
      </c>
    </row>
    <row r="173" spans="1:8" ht="17.25" customHeight="1" thickBot="1" x14ac:dyDescent="0.35">
      <c r="A173" s="112"/>
      <c r="B173" s="17">
        <v>307345685</v>
      </c>
      <c r="C173" s="16" t="s">
        <v>209</v>
      </c>
      <c r="D173" s="18">
        <v>7</v>
      </c>
      <c r="E173" s="67">
        <f t="shared" si="120"/>
        <v>2711.52</v>
      </c>
      <c r="F173" s="67">
        <f t="shared" si="121"/>
        <v>483.21000000000004</v>
      </c>
      <c r="G173" s="67">
        <f t="shared" si="122"/>
        <v>975.17000000000007</v>
      </c>
      <c r="H173" s="67">
        <f t="shared" si="123"/>
        <v>4169.8999999999996</v>
      </c>
    </row>
    <row r="174" spans="1:8" ht="17.25" customHeight="1" thickBot="1" x14ac:dyDescent="0.35">
      <c r="A174" s="113" t="s">
        <v>210</v>
      </c>
      <c r="B174" s="114"/>
      <c r="C174" s="115"/>
      <c r="D174" s="25">
        <v>14</v>
      </c>
      <c r="E174" s="71">
        <f>SUM(E171:E173)</f>
        <v>5423.0400000000009</v>
      </c>
      <c r="F174" s="71">
        <f t="shared" ref="F174:H174" si="124">SUM(F171:F173)</f>
        <v>966.42000000000007</v>
      </c>
      <c r="G174" s="71">
        <f t="shared" si="124"/>
        <v>1950.3400000000001</v>
      </c>
      <c r="H174" s="71">
        <f t="shared" si="124"/>
        <v>8339.7999999999993</v>
      </c>
    </row>
    <row r="175" spans="1:8" ht="17.25" customHeight="1" thickBot="1" x14ac:dyDescent="0.35">
      <c r="A175" s="110" t="s">
        <v>211</v>
      </c>
      <c r="B175" s="17">
        <v>190525130</v>
      </c>
      <c r="C175" s="16" t="s">
        <v>426</v>
      </c>
      <c r="D175" s="18">
        <v>2</v>
      </c>
      <c r="E175" s="92">
        <f t="shared" ref="E175:E177" si="125">+$D$285*D175</f>
        <v>774.72</v>
      </c>
      <c r="F175" s="92">
        <f t="shared" ref="F175:F177" si="126">+$D$286*D175</f>
        <v>138.06</v>
      </c>
      <c r="G175" s="92">
        <f t="shared" ref="G175:G177" si="127">+$D$287*D175</f>
        <v>278.62</v>
      </c>
      <c r="H175" s="92">
        <f t="shared" ref="H175:H177" si="128">SUM(E175:G175)</f>
        <v>1191.4000000000001</v>
      </c>
    </row>
    <row r="176" spans="1:8" ht="17.25" customHeight="1" thickBot="1" x14ac:dyDescent="0.35">
      <c r="A176" s="111"/>
      <c r="B176" s="17">
        <v>190526428</v>
      </c>
      <c r="C176" s="16" t="s">
        <v>212</v>
      </c>
      <c r="D176" s="18">
        <v>5</v>
      </c>
      <c r="E176" s="67">
        <f t="shared" si="125"/>
        <v>1936.8000000000002</v>
      </c>
      <c r="F176" s="67">
        <f t="shared" si="126"/>
        <v>345.15</v>
      </c>
      <c r="G176" s="67">
        <f t="shared" si="127"/>
        <v>696.55</v>
      </c>
      <c r="H176" s="67">
        <f t="shared" si="128"/>
        <v>2978.5</v>
      </c>
    </row>
    <row r="177" spans="1:8" ht="17.25" customHeight="1" thickBot="1" x14ac:dyDescent="0.35">
      <c r="A177" s="112"/>
      <c r="B177" s="17">
        <v>290527520</v>
      </c>
      <c r="C177" s="16" t="s">
        <v>213</v>
      </c>
      <c r="D177" s="18">
        <v>3</v>
      </c>
      <c r="E177" s="67">
        <f t="shared" si="125"/>
        <v>1162.08</v>
      </c>
      <c r="F177" s="67">
        <f t="shared" si="126"/>
        <v>207.09</v>
      </c>
      <c r="G177" s="67">
        <f t="shared" si="127"/>
        <v>417.93</v>
      </c>
      <c r="H177" s="67">
        <f t="shared" si="128"/>
        <v>1787.1</v>
      </c>
    </row>
    <row r="178" spans="1:8" ht="17.25" customHeight="1" thickBot="1" x14ac:dyDescent="0.35">
      <c r="A178" s="113" t="s">
        <v>214</v>
      </c>
      <c r="B178" s="114"/>
      <c r="C178" s="115"/>
      <c r="D178" s="25">
        <v>10</v>
      </c>
      <c r="E178" s="71">
        <f>SUM(E175:E177)</f>
        <v>3873.6000000000004</v>
      </c>
      <c r="F178" s="71">
        <f t="shared" ref="F178:H178" si="129">SUM(F175:F177)</f>
        <v>690.3</v>
      </c>
      <c r="G178" s="71">
        <f t="shared" si="129"/>
        <v>1393.1</v>
      </c>
      <c r="H178" s="71">
        <f t="shared" si="129"/>
        <v>5957</v>
      </c>
    </row>
    <row r="179" spans="1:8" ht="17.25" customHeight="1" thickBot="1" x14ac:dyDescent="0.35">
      <c r="A179" s="110" t="s">
        <v>215</v>
      </c>
      <c r="B179" s="17">
        <v>190057176</v>
      </c>
      <c r="C179" s="16" t="s">
        <v>216</v>
      </c>
      <c r="D179" s="18">
        <v>2</v>
      </c>
      <c r="E179" s="92">
        <f t="shared" ref="E179:E189" si="130">+$D$285*D179</f>
        <v>774.72</v>
      </c>
      <c r="F179" s="92">
        <f t="shared" ref="F179:F189" si="131">+$D$286*D179</f>
        <v>138.06</v>
      </c>
      <c r="G179" s="92">
        <f t="shared" ref="G179:G189" si="132">+$D$287*D179</f>
        <v>278.62</v>
      </c>
      <c r="H179" s="92">
        <f t="shared" ref="H179:H189" si="133">SUM(E179:G179)</f>
        <v>1191.4000000000001</v>
      </c>
    </row>
    <row r="180" spans="1:8" ht="17.25" customHeight="1" thickBot="1" x14ac:dyDescent="0.35">
      <c r="A180" s="111"/>
      <c r="B180" s="17">
        <v>190057361</v>
      </c>
      <c r="C180" s="16" t="s">
        <v>217</v>
      </c>
      <c r="D180" s="18">
        <v>3</v>
      </c>
      <c r="E180" s="67">
        <f t="shared" si="130"/>
        <v>1162.08</v>
      </c>
      <c r="F180" s="67">
        <f t="shared" si="131"/>
        <v>207.09</v>
      </c>
      <c r="G180" s="67">
        <f t="shared" si="132"/>
        <v>417.93</v>
      </c>
      <c r="H180" s="67">
        <f t="shared" si="133"/>
        <v>1787.1</v>
      </c>
    </row>
    <row r="181" spans="1:8" ht="17.25" customHeight="1" thickBot="1" x14ac:dyDescent="0.35">
      <c r="A181" s="111"/>
      <c r="B181" s="17">
        <v>190058125</v>
      </c>
      <c r="C181" s="16" t="s">
        <v>218</v>
      </c>
      <c r="D181" s="18">
        <v>6</v>
      </c>
      <c r="E181" s="67">
        <f t="shared" si="130"/>
        <v>2324.16</v>
      </c>
      <c r="F181" s="67">
        <f t="shared" si="131"/>
        <v>414.18</v>
      </c>
      <c r="G181" s="67">
        <f t="shared" si="132"/>
        <v>835.86</v>
      </c>
      <c r="H181" s="67">
        <f t="shared" si="133"/>
        <v>3574.2</v>
      </c>
    </row>
    <row r="182" spans="1:8" ht="17.25" customHeight="1" thickBot="1" x14ac:dyDescent="0.35">
      <c r="A182" s="111"/>
      <c r="B182" s="17">
        <v>190061598</v>
      </c>
      <c r="C182" s="16" t="s">
        <v>219</v>
      </c>
      <c r="D182" s="18">
        <v>3</v>
      </c>
      <c r="E182" s="67">
        <f t="shared" si="130"/>
        <v>1162.08</v>
      </c>
      <c r="F182" s="67">
        <f t="shared" si="131"/>
        <v>207.09</v>
      </c>
      <c r="G182" s="67">
        <f t="shared" si="132"/>
        <v>417.93</v>
      </c>
      <c r="H182" s="67">
        <f t="shared" si="133"/>
        <v>1787.1</v>
      </c>
    </row>
    <row r="183" spans="1:8" ht="17.25" customHeight="1" thickBot="1" x14ac:dyDescent="0.35">
      <c r="A183" s="111"/>
      <c r="B183" s="17">
        <v>190084586</v>
      </c>
      <c r="C183" s="16" t="s">
        <v>220</v>
      </c>
      <c r="D183" s="18">
        <v>4</v>
      </c>
      <c r="E183" s="67">
        <f t="shared" si="130"/>
        <v>1549.44</v>
      </c>
      <c r="F183" s="67">
        <f t="shared" si="131"/>
        <v>276.12</v>
      </c>
      <c r="G183" s="67">
        <f t="shared" si="132"/>
        <v>557.24</v>
      </c>
      <c r="H183" s="67">
        <f t="shared" si="133"/>
        <v>2382.8000000000002</v>
      </c>
    </row>
    <row r="184" spans="1:8" ht="17.25" customHeight="1" thickBot="1" x14ac:dyDescent="0.35">
      <c r="A184" s="111"/>
      <c r="B184" s="17">
        <v>190085154</v>
      </c>
      <c r="C184" s="16" t="s">
        <v>221</v>
      </c>
      <c r="D184" s="18">
        <v>1</v>
      </c>
      <c r="E184" s="67">
        <f t="shared" si="130"/>
        <v>387.36</v>
      </c>
      <c r="F184" s="67">
        <f t="shared" si="131"/>
        <v>69.03</v>
      </c>
      <c r="G184" s="67">
        <f t="shared" si="132"/>
        <v>139.31</v>
      </c>
      <c r="H184" s="67">
        <f t="shared" si="133"/>
        <v>595.70000000000005</v>
      </c>
    </row>
    <row r="185" spans="1:8" ht="17.25" customHeight="1" thickBot="1" x14ac:dyDescent="0.35">
      <c r="A185" s="111"/>
      <c r="B185" s="17">
        <v>190085492</v>
      </c>
      <c r="C185" s="16" t="s">
        <v>222</v>
      </c>
      <c r="D185" s="18">
        <v>1</v>
      </c>
      <c r="E185" s="67">
        <f t="shared" si="130"/>
        <v>387.36</v>
      </c>
      <c r="F185" s="67">
        <f t="shared" si="131"/>
        <v>69.03</v>
      </c>
      <c r="G185" s="67">
        <f t="shared" si="132"/>
        <v>139.31</v>
      </c>
      <c r="H185" s="67">
        <f t="shared" si="133"/>
        <v>595.70000000000005</v>
      </c>
    </row>
    <row r="186" spans="1:8" ht="17.25" customHeight="1" thickBot="1" x14ac:dyDescent="0.35">
      <c r="A186" s="111"/>
      <c r="B186" s="17">
        <v>290083670</v>
      </c>
      <c r="C186" s="16" t="s">
        <v>223</v>
      </c>
      <c r="D186" s="18">
        <v>11</v>
      </c>
      <c r="E186" s="67">
        <f t="shared" si="130"/>
        <v>4260.96</v>
      </c>
      <c r="F186" s="67">
        <f t="shared" si="131"/>
        <v>759.33</v>
      </c>
      <c r="G186" s="67">
        <f t="shared" si="132"/>
        <v>1532.41</v>
      </c>
      <c r="H186" s="67">
        <f t="shared" si="133"/>
        <v>6552.7</v>
      </c>
    </row>
    <row r="187" spans="1:8" ht="17.25" customHeight="1" thickBot="1" x14ac:dyDescent="0.35">
      <c r="A187" s="111"/>
      <c r="B187" s="17">
        <v>305615915</v>
      </c>
      <c r="C187" s="16" t="s">
        <v>224</v>
      </c>
      <c r="D187" s="18">
        <v>8</v>
      </c>
      <c r="E187" s="67">
        <f t="shared" si="130"/>
        <v>3098.88</v>
      </c>
      <c r="F187" s="67">
        <f t="shared" si="131"/>
        <v>552.24</v>
      </c>
      <c r="G187" s="67">
        <f t="shared" si="132"/>
        <v>1114.48</v>
      </c>
      <c r="H187" s="67">
        <f t="shared" si="133"/>
        <v>4765.6000000000004</v>
      </c>
    </row>
    <row r="188" spans="1:8" ht="17.25" customHeight="1" thickBot="1" x14ac:dyDescent="0.35">
      <c r="A188" s="111"/>
      <c r="B188" s="17">
        <v>305616433</v>
      </c>
      <c r="C188" s="16" t="s">
        <v>225</v>
      </c>
      <c r="D188" s="18">
        <v>2</v>
      </c>
      <c r="E188" s="67">
        <f t="shared" si="130"/>
        <v>774.72</v>
      </c>
      <c r="F188" s="67">
        <f t="shared" si="131"/>
        <v>138.06</v>
      </c>
      <c r="G188" s="67">
        <f t="shared" si="132"/>
        <v>278.62</v>
      </c>
      <c r="H188" s="67">
        <f t="shared" si="133"/>
        <v>1191.4000000000001</v>
      </c>
    </row>
    <row r="189" spans="1:8" ht="17.25" customHeight="1" thickBot="1" x14ac:dyDescent="0.35">
      <c r="A189" s="112"/>
      <c r="B189" s="17">
        <v>305889001</v>
      </c>
      <c r="C189" s="16" t="s">
        <v>226</v>
      </c>
      <c r="D189" s="18">
        <v>2</v>
      </c>
      <c r="E189" s="67">
        <f t="shared" si="130"/>
        <v>774.72</v>
      </c>
      <c r="F189" s="67">
        <f t="shared" si="131"/>
        <v>138.06</v>
      </c>
      <c r="G189" s="67">
        <f t="shared" si="132"/>
        <v>278.62</v>
      </c>
      <c r="H189" s="67">
        <f t="shared" si="133"/>
        <v>1191.4000000000001</v>
      </c>
    </row>
    <row r="190" spans="1:8" ht="17.25" customHeight="1" thickBot="1" x14ac:dyDescent="0.35">
      <c r="A190" s="113" t="s">
        <v>227</v>
      </c>
      <c r="B190" s="114"/>
      <c r="C190" s="115"/>
      <c r="D190" s="25">
        <v>43</v>
      </c>
      <c r="E190" s="71">
        <f>SUM(E179:E189)</f>
        <v>16656.48</v>
      </c>
      <c r="F190" s="71">
        <f t="shared" ref="F190:H190" si="134">SUM(F179:F189)</f>
        <v>2968.29</v>
      </c>
      <c r="G190" s="71">
        <f t="shared" si="134"/>
        <v>5990.33</v>
      </c>
      <c r="H190" s="71">
        <f t="shared" si="134"/>
        <v>25615.100000000006</v>
      </c>
    </row>
    <row r="191" spans="1:8" ht="17.25" customHeight="1" thickBot="1" x14ac:dyDescent="0.35">
      <c r="A191" s="110" t="s">
        <v>228</v>
      </c>
      <c r="B191" s="17">
        <v>190325610</v>
      </c>
      <c r="C191" s="16" t="s">
        <v>229</v>
      </c>
      <c r="D191" s="18">
        <v>1</v>
      </c>
      <c r="E191" s="92">
        <f t="shared" ref="E191:E194" si="135">+$D$285*D191</f>
        <v>387.36</v>
      </c>
      <c r="F191" s="92">
        <f t="shared" ref="F191:F194" si="136">+$D$286*D191</f>
        <v>69.03</v>
      </c>
      <c r="G191" s="92">
        <f t="shared" ref="G191:G194" si="137">+$D$287*D191</f>
        <v>139.31</v>
      </c>
      <c r="H191" s="92">
        <f t="shared" ref="H191:H194" si="138">SUM(E191:G191)</f>
        <v>595.70000000000005</v>
      </c>
    </row>
    <row r="192" spans="1:8" ht="17.25" customHeight="1" thickBot="1" x14ac:dyDescent="0.35">
      <c r="A192" s="111"/>
      <c r="B192" s="17">
        <v>190328873</v>
      </c>
      <c r="C192" s="16" t="s">
        <v>230</v>
      </c>
      <c r="D192" s="18">
        <v>1</v>
      </c>
      <c r="E192" s="67">
        <f t="shared" si="135"/>
        <v>387.36</v>
      </c>
      <c r="F192" s="67">
        <f t="shared" si="136"/>
        <v>69.03</v>
      </c>
      <c r="G192" s="67">
        <f t="shared" si="137"/>
        <v>139.31</v>
      </c>
      <c r="H192" s="67">
        <f t="shared" si="138"/>
        <v>595.70000000000005</v>
      </c>
    </row>
    <row r="193" spans="1:8" ht="17.25" customHeight="1" thickBot="1" x14ac:dyDescent="0.35">
      <c r="A193" s="111"/>
      <c r="B193" s="17">
        <v>190330034</v>
      </c>
      <c r="C193" s="16" t="s">
        <v>231</v>
      </c>
      <c r="D193" s="18">
        <v>1</v>
      </c>
      <c r="E193" s="67">
        <f t="shared" si="135"/>
        <v>387.36</v>
      </c>
      <c r="F193" s="67">
        <f t="shared" si="136"/>
        <v>69.03</v>
      </c>
      <c r="G193" s="67">
        <f t="shared" si="137"/>
        <v>139.31</v>
      </c>
      <c r="H193" s="67">
        <f t="shared" si="138"/>
        <v>595.70000000000005</v>
      </c>
    </row>
    <row r="194" spans="1:8" ht="17.25" customHeight="1" thickBot="1" x14ac:dyDescent="0.35">
      <c r="A194" s="112"/>
      <c r="B194" s="17">
        <v>290325230</v>
      </c>
      <c r="C194" s="16" t="s">
        <v>232</v>
      </c>
      <c r="D194" s="18">
        <v>7</v>
      </c>
      <c r="E194" s="67">
        <f t="shared" si="135"/>
        <v>2711.52</v>
      </c>
      <c r="F194" s="67">
        <f t="shared" si="136"/>
        <v>483.21000000000004</v>
      </c>
      <c r="G194" s="67">
        <f t="shared" si="137"/>
        <v>975.17000000000007</v>
      </c>
      <c r="H194" s="67">
        <f t="shared" si="138"/>
        <v>4169.8999999999996</v>
      </c>
    </row>
    <row r="195" spans="1:8" ht="17.25" customHeight="1" thickBot="1" x14ac:dyDescent="0.35">
      <c r="A195" s="113" t="s">
        <v>233</v>
      </c>
      <c r="B195" s="114"/>
      <c r="C195" s="115"/>
      <c r="D195" s="25">
        <v>10</v>
      </c>
      <c r="E195" s="71">
        <f>SUM(E191:E194)</f>
        <v>3873.6</v>
      </c>
      <c r="F195" s="71">
        <f t="shared" ref="F195:H195" si="139">SUM(F191:F194)</f>
        <v>690.30000000000007</v>
      </c>
      <c r="G195" s="71">
        <f t="shared" si="139"/>
        <v>1393.1000000000001</v>
      </c>
      <c r="H195" s="71">
        <f t="shared" si="139"/>
        <v>5957</v>
      </c>
    </row>
    <row r="196" spans="1:8" ht="17.25" customHeight="1" thickBot="1" x14ac:dyDescent="0.35">
      <c r="A196" s="110" t="s">
        <v>234</v>
      </c>
      <c r="B196" s="17">
        <v>190687050</v>
      </c>
      <c r="C196" s="16" t="s">
        <v>235</v>
      </c>
      <c r="D196" s="18">
        <v>2</v>
      </c>
      <c r="E196" s="92">
        <f t="shared" ref="E196:E208" si="140">+$D$285*D196</f>
        <v>774.72</v>
      </c>
      <c r="F196" s="92">
        <f t="shared" ref="F196:F208" si="141">+$D$286*D196</f>
        <v>138.06</v>
      </c>
      <c r="G196" s="92">
        <f t="shared" ref="G196:G208" si="142">+$D$287*D196</f>
        <v>278.62</v>
      </c>
      <c r="H196" s="92">
        <f t="shared" ref="H196:H208" si="143">SUM(E196:G196)</f>
        <v>1191.4000000000001</v>
      </c>
    </row>
    <row r="197" spans="1:8" ht="17.25" customHeight="1" thickBot="1" x14ac:dyDescent="0.35">
      <c r="A197" s="111"/>
      <c r="B197" s="17">
        <v>190687399</v>
      </c>
      <c r="C197" s="16" t="s">
        <v>236</v>
      </c>
      <c r="D197" s="18">
        <v>1</v>
      </c>
      <c r="E197" s="67">
        <f t="shared" si="140"/>
        <v>387.36</v>
      </c>
      <c r="F197" s="67">
        <f t="shared" si="141"/>
        <v>69.03</v>
      </c>
      <c r="G197" s="67">
        <f t="shared" si="142"/>
        <v>139.31</v>
      </c>
      <c r="H197" s="67">
        <f t="shared" si="143"/>
        <v>595.70000000000005</v>
      </c>
    </row>
    <row r="198" spans="1:8" ht="17.25" customHeight="1" thickBot="1" x14ac:dyDescent="0.35">
      <c r="A198" s="111"/>
      <c r="B198" s="17">
        <v>190687584</v>
      </c>
      <c r="C198" s="16" t="s">
        <v>237</v>
      </c>
      <c r="D198" s="18">
        <v>1</v>
      </c>
      <c r="E198" s="67">
        <f t="shared" si="140"/>
        <v>387.36</v>
      </c>
      <c r="F198" s="67">
        <f t="shared" si="141"/>
        <v>69.03</v>
      </c>
      <c r="G198" s="67">
        <f t="shared" si="142"/>
        <v>139.31</v>
      </c>
      <c r="H198" s="67">
        <f t="shared" si="143"/>
        <v>595.70000000000005</v>
      </c>
    </row>
    <row r="199" spans="1:8" ht="17.25" customHeight="1" thickBot="1" x14ac:dyDescent="0.35">
      <c r="A199" s="111"/>
      <c r="B199" s="17">
        <v>190687627</v>
      </c>
      <c r="C199" s="16" t="s">
        <v>238</v>
      </c>
      <c r="D199" s="18">
        <v>1</v>
      </c>
      <c r="E199" s="67">
        <f t="shared" si="140"/>
        <v>387.36</v>
      </c>
      <c r="F199" s="67">
        <f t="shared" si="141"/>
        <v>69.03</v>
      </c>
      <c r="G199" s="67">
        <f t="shared" si="142"/>
        <v>139.31</v>
      </c>
      <c r="H199" s="67">
        <f t="shared" si="143"/>
        <v>595.70000000000005</v>
      </c>
    </row>
    <row r="200" spans="1:8" ht="17.25" customHeight="1" thickBot="1" x14ac:dyDescent="0.35">
      <c r="A200" s="111"/>
      <c r="B200" s="17">
        <v>190687965</v>
      </c>
      <c r="C200" s="16" t="s">
        <v>239</v>
      </c>
      <c r="D200" s="18">
        <v>4</v>
      </c>
      <c r="E200" s="67">
        <f t="shared" si="140"/>
        <v>1549.44</v>
      </c>
      <c r="F200" s="67">
        <f t="shared" si="141"/>
        <v>276.12</v>
      </c>
      <c r="G200" s="67">
        <f t="shared" si="142"/>
        <v>557.24</v>
      </c>
      <c r="H200" s="67">
        <f t="shared" si="143"/>
        <v>2382.8000000000002</v>
      </c>
    </row>
    <row r="201" spans="1:8" ht="17.25" customHeight="1" thickBot="1" x14ac:dyDescent="0.35">
      <c r="A201" s="111"/>
      <c r="B201" s="17">
        <v>190688914</v>
      </c>
      <c r="C201" s="16" t="s">
        <v>240</v>
      </c>
      <c r="D201" s="18">
        <v>2</v>
      </c>
      <c r="E201" s="67">
        <f t="shared" si="140"/>
        <v>774.72</v>
      </c>
      <c r="F201" s="67">
        <f t="shared" si="141"/>
        <v>138.06</v>
      </c>
      <c r="G201" s="67">
        <f t="shared" si="142"/>
        <v>278.62</v>
      </c>
      <c r="H201" s="67">
        <f t="shared" si="143"/>
        <v>1191.4000000000001</v>
      </c>
    </row>
    <row r="202" spans="1:8" ht="17.25" customHeight="1" thickBot="1" x14ac:dyDescent="0.35">
      <c r="A202" s="111"/>
      <c r="B202" s="17">
        <v>190689820</v>
      </c>
      <c r="C202" s="16" t="s">
        <v>241</v>
      </c>
      <c r="D202" s="18">
        <v>2</v>
      </c>
      <c r="E202" s="67">
        <f t="shared" si="140"/>
        <v>774.72</v>
      </c>
      <c r="F202" s="67">
        <f t="shared" si="141"/>
        <v>138.06</v>
      </c>
      <c r="G202" s="67">
        <f t="shared" si="142"/>
        <v>278.62</v>
      </c>
      <c r="H202" s="67">
        <f t="shared" si="143"/>
        <v>1191.4000000000001</v>
      </c>
    </row>
    <row r="203" spans="1:8" ht="17.25" customHeight="1" thickBot="1" x14ac:dyDescent="0.35">
      <c r="A203" s="111"/>
      <c r="B203" s="17">
        <v>190696590</v>
      </c>
      <c r="C203" s="16" t="s">
        <v>431</v>
      </c>
      <c r="D203" s="18">
        <v>1</v>
      </c>
      <c r="E203" s="67">
        <f t="shared" si="140"/>
        <v>387.36</v>
      </c>
      <c r="F203" s="67">
        <f t="shared" si="141"/>
        <v>69.03</v>
      </c>
      <c r="G203" s="67">
        <f t="shared" si="142"/>
        <v>139.31</v>
      </c>
      <c r="H203" s="67">
        <f t="shared" si="143"/>
        <v>595.70000000000005</v>
      </c>
    </row>
    <row r="204" spans="1:8" ht="17.25" customHeight="1" thickBot="1" x14ac:dyDescent="0.35">
      <c r="A204" s="111"/>
      <c r="B204" s="17">
        <v>190696633</v>
      </c>
      <c r="C204" s="16" t="s">
        <v>242</v>
      </c>
      <c r="D204" s="18">
        <v>1</v>
      </c>
      <c r="E204" s="67">
        <f t="shared" si="140"/>
        <v>387.36</v>
      </c>
      <c r="F204" s="67">
        <f t="shared" si="141"/>
        <v>69.03</v>
      </c>
      <c r="G204" s="67">
        <f t="shared" si="142"/>
        <v>139.31</v>
      </c>
      <c r="H204" s="67">
        <f t="shared" si="143"/>
        <v>595.70000000000005</v>
      </c>
    </row>
    <row r="205" spans="1:8" ht="17.25" customHeight="1" thickBot="1" x14ac:dyDescent="0.35">
      <c r="A205" s="111"/>
      <c r="B205" s="17">
        <v>190696786</v>
      </c>
      <c r="C205" s="16" t="s">
        <v>243</v>
      </c>
      <c r="D205" s="18">
        <v>2</v>
      </c>
      <c r="E205" s="67">
        <f t="shared" si="140"/>
        <v>774.72</v>
      </c>
      <c r="F205" s="67">
        <f t="shared" si="141"/>
        <v>138.06</v>
      </c>
      <c r="G205" s="67">
        <f t="shared" si="142"/>
        <v>278.62</v>
      </c>
      <c r="H205" s="67">
        <f t="shared" si="143"/>
        <v>1191.4000000000001</v>
      </c>
    </row>
    <row r="206" spans="1:8" ht="17.25" customHeight="1" thickBot="1" x14ac:dyDescent="0.35">
      <c r="A206" s="111"/>
      <c r="B206" s="17">
        <v>190696829</v>
      </c>
      <c r="C206" s="16" t="s">
        <v>244</v>
      </c>
      <c r="D206" s="18">
        <v>3</v>
      </c>
      <c r="E206" s="67">
        <f t="shared" si="140"/>
        <v>1162.08</v>
      </c>
      <c r="F206" s="67">
        <f t="shared" si="141"/>
        <v>207.09</v>
      </c>
      <c r="G206" s="67">
        <f t="shared" si="142"/>
        <v>417.93</v>
      </c>
      <c r="H206" s="67">
        <f t="shared" si="143"/>
        <v>1787.1</v>
      </c>
    </row>
    <row r="207" spans="1:8" ht="17.25" customHeight="1" thickBot="1" x14ac:dyDescent="0.35">
      <c r="A207" s="111"/>
      <c r="B207" s="17">
        <v>190697016</v>
      </c>
      <c r="C207" s="16" t="s">
        <v>245</v>
      </c>
      <c r="D207" s="18">
        <v>1</v>
      </c>
      <c r="E207" s="67">
        <f t="shared" si="140"/>
        <v>387.36</v>
      </c>
      <c r="F207" s="67">
        <f t="shared" si="141"/>
        <v>69.03</v>
      </c>
      <c r="G207" s="67">
        <f t="shared" si="142"/>
        <v>139.31</v>
      </c>
      <c r="H207" s="67">
        <f t="shared" si="143"/>
        <v>595.70000000000005</v>
      </c>
    </row>
    <row r="208" spans="1:8" ht="17.25" customHeight="1" thickBot="1" x14ac:dyDescent="0.35">
      <c r="A208" s="112"/>
      <c r="B208" s="17">
        <v>190697735</v>
      </c>
      <c r="C208" s="16" t="s">
        <v>246</v>
      </c>
      <c r="D208" s="18">
        <v>4</v>
      </c>
      <c r="E208" s="67">
        <f t="shared" si="140"/>
        <v>1549.44</v>
      </c>
      <c r="F208" s="67">
        <f t="shared" si="141"/>
        <v>276.12</v>
      </c>
      <c r="G208" s="67">
        <f t="shared" si="142"/>
        <v>557.24</v>
      </c>
      <c r="H208" s="67">
        <f t="shared" si="143"/>
        <v>2382.8000000000002</v>
      </c>
    </row>
    <row r="209" spans="1:8" ht="17.25" customHeight="1" thickBot="1" x14ac:dyDescent="0.35">
      <c r="A209" s="113" t="s">
        <v>247</v>
      </c>
      <c r="B209" s="114"/>
      <c r="C209" s="115"/>
      <c r="D209" s="25">
        <v>25</v>
      </c>
      <c r="E209" s="71">
        <f>SUM(E196:E208)</f>
        <v>9684</v>
      </c>
      <c r="F209" s="71">
        <f t="shared" ref="F209:H209" si="144">SUM(F196:F208)</f>
        <v>1725.7499999999995</v>
      </c>
      <c r="G209" s="71">
        <f t="shared" si="144"/>
        <v>3482.7499999999991</v>
      </c>
      <c r="H209" s="71">
        <f t="shared" si="144"/>
        <v>14892.500000000004</v>
      </c>
    </row>
    <row r="210" spans="1:8" ht="17.25" customHeight="1" thickBot="1" x14ac:dyDescent="0.35">
      <c r="A210" s="110" t="s">
        <v>248</v>
      </c>
      <c r="B210" s="17">
        <v>190505829</v>
      </c>
      <c r="C210" s="16" t="s">
        <v>249</v>
      </c>
      <c r="D210" s="18">
        <v>17</v>
      </c>
      <c r="E210" s="92">
        <f t="shared" ref="E210:E213" si="145">+$D$285*D210</f>
        <v>6585.12</v>
      </c>
      <c r="F210" s="92">
        <f t="shared" ref="F210:F213" si="146">+$D$286*D210</f>
        <v>1173.51</v>
      </c>
      <c r="G210" s="92">
        <f t="shared" ref="G210:G213" si="147">+$D$287*D210</f>
        <v>2368.27</v>
      </c>
      <c r="H210" s="92">
        <f t="shared" ref="H210:H213" si="148">SUM(E210:G210)</f>
        <v>10126.9</v>
      </c>
    </row>
    <row r="211" spans="1:8" ht="17.25" customHeight="1" thickBot="1" x14ac:dyDescent="0.35">
      <c r="A211" s="111"/>
      <c r="B211" s="17">
        <v>190506888</v>
      </c>
      <c r="C211" s="16" t="s">
        <v>250</v>
      </c>
      <c r="D211" s="18">
        <v>1</v>
      </c>
      <c r="E211" s="67">
        <f t="shared" si="145"/>
        <v>387.36</v>
      </c>
      <c r="F211" s="67">
        <f t="shared" si="146"/>
        <v>69.03</v>
      </c>
      <c r="G211" s="67">
        <f t="shared" si="147"/>
        <v>139.31</v>
      </c>
      <c r="H211" s="67">
        <f t="shared" si="148"/>
        <v>595.70000000000005</v>
      </c>
    </row>
    <row r="212" spans="1:8" ht="17.25" customHeight="1" thickBot="1" x14ac:dyDescent="0.35">
      <c r="A212" s="111"/>
      <c r="B212" s="17">
        <v>190506920</v>
      </c>
      <c r="C212" s="16" t="s">
        <v>251</v>
      </c>
      <c r="D212" s="18">
        <v>3</v>
      </c>
      <c r="E212" s="67">
        <f t="shared" si="145"/>
        <v>1162.08</v>
      </c>
      <c r="F212" s="67">
        <f t="shared" si="146"/>
        <v>207.09</v>
      </c>
      <c r="G212" s="67">
        <f t="shared" si="147"/>
        <v>417.93</v>
      </c>
      <c r="H212" s="67">
        <f t="shared" si="148"/>
        <v>1787.1</v>
      </c>
    </row>
    <row r="213" spans="1:8" ht="17.25" customHeight="1" thickBot="1" x14ac:dyDescent="0.35">
      <c r="A213" s="112"/>
      <c r="B213" s="17">
        <v>305613992</v>
      </c>
      <c r="C213" s="16" t="s">
        <v>252</v>
      </c>
      <c r="D213" s="18">
        <v>18</v>
      </c>
      <c r="E213" s="67">
        <f t="shared" si="145"/>
        <v>6972.4800000000005</v>
      </c>
      <c r="F213" s="67">
        <f t="shared" si="146"/>
        <v>1242.54</v>
      </c>
      <c r="G213" s="67">
        <f t="shared" si="147"/>
        <v>2507.58</v>
      </c>
      <c r="H213" s="67">
        <f t="shared" si="148"/>
        <v>10722.6</v>
      </c>
    </row>
    <row r="214" spans="1:8" ht="17.25" customHeight="1" thickBot="1" x14ac:dyDescent="0.35">
      <c r="A214" s="113" t="s">
        <v>253</v>
      </c>
      <c r="B214" s="114"/>
      <c r="C214" s="115"/>
      <c r="D214" s="25">
        <v>39</v>
      </c>
      <c r="E214" s="71">
        <f>SUM(E210:E213)</f>
        <v>15107.04</v>
      </c>
      <c r="F214" s="71">
        <f t="shared" ref="F214:H214" si="149">SUM(F210:F213)</f>
        <v>2692.17</v>
      </c>
      <c r="G214" s="71">
        <f t="shared" si="149"/>
        <v>5433.09</v>
      </c>
      <c r="H214" s="71">
        <f t="shared" si="149"/>
        <v>23232.300000000003</v>
      </c>
    </row>
    <row r="215" spans="1:8" ht="17.25" customHeight="1" thickBot="1" x14ac:dyDescent="0.35">
      <c r="A215" s="110" t="s">
        <v>254</v>
      </c>
      <c r="B215" s="17">
        <v>190457359</v>
      </c>
      <c r="C215" s="16" t="s">
        <v>255</v>
      </c>
      <c r="D215" s="18">
        <v>2</v>
      </c>
      <c r="E215" s="92">
        <f t="shared" ref="E215:E217" si="150">+$D$285*D215</f>
        <v>774.72</v>
      </c>
      <c r="F215" s="92">
        <f t="shared" ref="F215:F217" si="151">+$D$286*D215</f>
        <v>138.06</v>
      </c>
      <c r="G215" s="92">
        <f t="shared" ref="G215:G217" si="152">+$D$287*D215</f>
        <v>278.62</v>
      </c>
      <c r="H215" s="92">
        <f t="shared" ref="H215:H217" si="153">SUM(E215:G215)</f>
        <v>1191.4000000000001</v>
      </c>
    </row>
    <row r="216" spans="1:8" ht="17.25" customHeight="1" thickBot="1" x14ac:dyDescent="0.35">
      <c r="A216" s="111"/>
      <c r="B216" s="17">
        <v>190469660</v>
      </c>
      <c r="C216" s="16" t="s">
        <v>256</v>
      </c>
      <c r="D216" s="18">
        <v>1</v>
      </c>
      <c r="E216" s="67">
        <f t="shared" si="150"/>
        <v>387.36</v>
      </c>
      <c r="F216" s="67">
        <f t="shared" si="151"/>
        <v>69.03</v>
      </c>
      <c r="G216" s="67">
        <f t="shared" si="152"/>
        <v>139.31</v>
      </c>
      <c r="H216" s="67">
        <f t="shared" si="153"/>
        <v>595.70000000000005</v>
      </c>
    </row>
    <row r="217" spans="1:8" ht="17.25" customHeight="1" thickBot="1" x14ac:dyDescent="0.35">
      <c r="A217" s="112"/>
      <c r="B217" s="17">
        <v>290469280</v>
      </c>
      <c r="C217" s="16" t="s">
        <v>257</v>
      </c>
      <c r="D217" s="18">
        <v>2</v>
      </c>
      <c r="E217" s="67">
        <f t="shared" si="150"/>
        <v>774.72</v>
      </c>
      <c r="F217" s="67">
        <f t="shared" si="151"/>
        <v>138.06</v>
      </c>
      <c r="G217" s="67">
        <f t="shared" si="152"/>
        <v>278.62</v>
      </c>
      <c r="H217" s="67">
        <f t="shared" si="153"/>
        <v>1191.4000000000001</v>
      </c>
    </row>
    <row r="218" spans="1:8" ht="17.25" customHeight="1" thickBot="1" x14ac:dyDescent="0.35">
      <c r="A218" s="113" t="s">
        <v>258</v>
      </c>
      <c r="B218" s="114"/>
      <c r="C218" s="115"/>
      <c r="D218" s="25">
        <v>5</v>
      </c>
      <c r="E218" s="71">
        <f>SUM(E215:E217)</f>
        <v>1936.8</v>
      </c>
      <c r="F218" s="71">
        <f t="shared" ref="F218:H218" si="154">SUM(F215:F217)</f>
        <v>345.15</v>
      </c>
      <c r="G218" s="71">
        <f t="shared" si="154"/>
        <v>696.55</v>
      </c>
      <c r="H218" s="71">
        <f t="shared" si="154"/>
        <v>2978.5</v>
      </c>
    </row>
    <row r="219" spans="1:8" ht="17.25" customHeight="1" thickBot="1" x14ac:dyDescent="0.35">
      <c r="A219" s="110" t="s">
        <v>259</v>
      </c>
      <c r="B219" s="17">
        <v>190555846</v>
      </c>
      <c r="C219" s="16" t="s">
        <v>260</v>
      </c>
      <c r="D219" s="18">
        <v>1</v>
      </c>
      <c r="E219" s="92">
        <f t="shared" ref="E219:E231" si="155">+$D$285*D219</f>
        <v>387.36</v>
      </c>
      <c r="F219" s="92">
        <f t="shared" ref="F219:F231" si="156">+$D$286*D219</f>
        <v>69.03</v>
      </c>
      <c r="G219" s="92">
        <f t="shared" ref="G219:G231" si="157">+$D$287*D219</f>
        <v>139.31</v>
      </c>
      <c r="H219" s="92">
        <f t="shared" ref="H219:H231" si="158">SUM(E219:G219)</f>
        <v>595.70000000000005</v>
      </c>
    </row>
    <row r="220" spans="1:8" ht="17.25" customHeight="1" thickBot="1" x14ac:dyDescent="0.35">
      <c r="A220" s="111"/>
      <c r="B220" s="17">
        <v>190557473</v>
      </c>
      <c r="C220" s="16" t="s">
        <v>261</v>
      </c>
      <c r="D220" s="18">
        <v>4</v>
      </c>
      <c r="E220" s="67">
        <f t="shared" si="155"/>
        <v>1549.44</v>
      </c>
      <c r="F220" s="67">
        <f t="shared" si="156"/>
        <v>276.12</v>
      </c>
      <c r="G220" s="67">
        <f t="shared" si="157"/>
        <v>557.24</v>
      </c>
      <c r="H220" s="67">
        <f t="shared" si="158"/>
        <v>2382.8000000000002</v>
      </c>
    </row>
    <row r="221" spans="1:8" ht="17.25" customHeight="1" thickBot="1" x14ac:dyDescent="0.35">
      <c r="A221" s="111"/>
      <c r="B221" s="17">
        <v>190581620</v>
      </c>
      <c r="C221" s="16" t="s">
        <v>262</v>
      </c>
      <c r="D221" s="18">
        <v>1</v>
      </c>
      <c r="E221" s="67">
        <f t="shared" si="155"/>
        <v>387.36</v>
      </c>
      <c r="F221" s="67">
        <f t="shared" si="156"/>
        <v>69.03</v>
      </c>
      <c r="G221" s="67">
        <f t="shared" si="157"/>
        <v>139.31</v>
      </c>
      <c r="H221" s="67">
        <f t="shared" si="158"/>
        <v>595.70000000000005</v>
      </c>
    </row>
    <row r="222" spans="1:8" ht="17.25" customHeight="1" thickBot="1" x14ac:dyDescent="0.35">
      <c r="A222" s="111"/>
      <c r="B222" s="17">
        <v>190586368</v>
      </c>
      <c r="C222" s="16" t="s">
        <v>263</v>
      </c>
      <c r="D222" s="18">
        <v>1</v>
      </c>
      <c r="E222" s="67">
        <f t="shared" si="155"/>
        <v>387.36</v>
      </c>
      <c r="F222" s="67">
        <f t="shared" si="156"/>
        <v>69.03</v>
      </c>
      <c r="G222" s="67">
        <f t="shared" si="157"/>
        <v>139.31</v>
      </c>
      <c r="H222" s="67">
        <f t="shared" si="158"/>
        <v>595.70000000000005</v>
      </c>
    </row>
    <row r="223" spans="1:8" ht="17.25" customHeight="1" thickBot="1" x14ac:dyDescent="0.35">
      <c r="A223" s="111"/>
      <c r="B223" s="17">
        <v>190597425</v>
      </c>
      <c r="C223" s="16" t="s">
        <v>264</v>
      </c>
      <c r="D223" s="18">
        <v>1</v>
      </c>
      <c r="E223" s="67">
        <f t="shared" si="155"/>
        <v>387.36</v>
      </c>
      <c r="F223" s="67">
        <f t="shared" si="156"/>
        <v>69.03</v>
      </c>
      <c r="G223" s="67">
        <f t="shared" si="157"/>
        <v>139.31</v>
      </c>
      <c r="H223" s="67">
        <f t="shared" si="158"/>
        <v>595.70000000000005</v>
      </c>
    </row>
    <row r="224" spans="1:8" ht="17.25" customHeight="1" thickBot="1" x14ac:dyDescent="0.35">
      <c r="A224" s="111"/>
      <c r="B224" s="17">
        <v>190597578</v>
      </c>
      <c r="C224" s="16" t="s">
        <v>265</v>
      </c>
      <c r="D224" s="18">
        <v>1</v>
      </c>
      <c r="E224" s="67">
        <f t="shared" si="155"/>
        <v>387.36</v>
      </c>
      <c r="F224" s="67">
        <f t="shared" si="156"/>
        <v>69.03</v>
      </c>
      <c r="G224" s="67">
        <f t="shared" si="157"/>
        <v>139.31</v>
      </c>
      <c r="H224" s="67">
        <f t="shared" si="158"/>
        <v>595.70000000000005</v>
      </c>
    </row>
    <row r="225" spans="1:8" ht="17.25" customHeight="1" thickBot="1" x14ac:dyDescent="0.35">
      <c r="A225" s="111"/>
      <c r="B225" s="17">
        <v>190597610</v>
      </c>
      <c r="C225" s="16" t="s">
        <v>266</v>
      </c>
      <c r="D225" s="18">
        <v>1</v>
      </c>
      <c r="E225" s="67">
        <f t="shared" si="155"/>
        <v>387.36</v>
      </c>
      <c r="F225" s="67">
        <f t="shared" si="156"/>
        <v>69.03</v>
      </c>
      <c r="G225" s="67">
        <f t="shared" si="157"/>
        <v>139.31</v>
      </c>
      <c r="H225" s="67">
        <f t="shared" si="158"/>
        <v>595.70000000000005</v>
      </c>
    </row>
    <row r="226" spans="1:8" ht="17.25" customHeight="1" thickBot="1" x14ac:dyDescent="0.35">
      <c r="A226" s="111"/>
      <c r="B226" s="17">
        <v>190597763</v>
      </c>
      <c r="C226" s="16" t="s">
        <v>267</v>
      </c>
      <c r="D226" s="18">
        <v>5</v>
      </c>
      <c r="E226" s="67">
        <f t="shared" si="155"/>
        <v>1936.8000000000002</v>
      </c>
      <c r="F226" s="67">
        <f t="shared" si="156"/>
        <v>345.15</v>
      </c>
      <c r="G226" s="67">
        <f t="shared" si="157"/>
        <v>696.55</v>
      </c>
      <c r="H226" s="67">
        <f t="shared" si="158"/>
        <v>2978.5</v>
      </c>
    </row>
    <row r="227" spans="1:8" ht="17.25" customHeight="1" thickBot="1" x14ac:dyDescent="0.35">
      <c r="A227" s="111"/>
      <c r="B227" s="17">
        <v>190598299</v>
      </c>
      <c r="C227" s="16" t="s">
        <v>268</v>
      </c>
      <c r="D227" s="18">
        <v>3</v>
      </c>
      <c r="E227" s="67">
        <f t="shared" si="155"/>
        <v>1162.08</v>
      </c>
      <c r="F227" s="67">
        <f t="shared" si="156"/>
        <v>207.09</v>
      </c>
      <c r="G227" s="67">
        <f t="shared" si="157"/>
        <v>417.93</v>
      </c>
      <c r="H227" s="67">
        <f t="shared" si="158"/>
        <v>1787.1</v>
      </c>
    </row>
    <row r="228" spans="1:8" ht="17.25" customHeight="1" thickBot="1" x14ac:dyDescent="0.35">
      <c r="A228" s="111"/>
      <c r="B228" s="17">
        <v>191553054</v>
      </c>
      <c r="C228" s="16" t="s">
        <v>269</v>
      </c>
      <c r="D228" s="18">
        <v>16</v>
      </c>
      <c r="E228" s="67">
        <f t="shared" si="155"/>
        <v>6197.76</v>
      </c>
      <c r="F228" s="67">
        <f t="shared" si="156"/>
        <v>1104.48</v>
      </c>
      <c r="G228" s="67">
        <f t="shared" si="157"/>
        <v>2228.96</v>
      </c>
      <c r="H228" s="67">
        <f t="shared" si="158"/>
        <v>9531.2000000000007</v>
      </c>
    </row>
    <row r="229" spans="1:8" ht="17.25" customHeight="1" thickBot="1" x14ac:dyDescent="0.35">
      <c r="A229" s="111"/>
      <c r="B229" s="17">
        <v>191873143</v>
      </c>
      <c r="C229" s="16" t="s">
        <v>270</v>
      </c>
      <c r="D229" s="18">
        <v>5</v>
      </c>
      <c r="E229" s="67">
        <f t="shared" si="155"/>
        <v>1936.8000000000002</v>
      </c>
      <c r="F229" s="67">
        <f t="shared" si="156"/>
        <v>345.15</v>
      </c>
      <c r="G229" s="67">
        <f t="shared" si="157"/>
        <v>696.55</v>
      </c>
      <c r="H229" s="67">
        <f t="shared" si="158"/>
        <v>2978.5</v>
      </c>
    </row>
    <row r="230" spans="1:8" ht="17.25" customHeight="1" thickBot="1" x14ac:dyDescent="0.35">
      <c r="A230" s="111"/>
      <c r="B230" s="17">
        <v>290554930</v>
      </c>
      <c r="C230" s="16" t="s">
        <v>271</v>
      </c>
      <c r="D230" s="18">
        <v>4</v>
      </c>
      <c r="E230" s="67">
        <f t="shared" si="155"/>
        <v>1549.44</v>
      </c>
      <c r="F230" s="67">
        <f t="shared" si="156"/>
        <v>276.12</v>
      </c>
      <c r="G230" s="67">
        <f t="shared" si="157"/>
        <v>557.24</v>
      </c>
      <c r="H230" s="67">
        <f t="shared" si="158"/>
        <v>2382.8000000000002</v>
      </c>
    </row>
    <row r="231" spans="1:8" ht="17.25" customHeight="1" thickBot="1" x14ac:dyDescent="0.35">
      <c r="A231" s="112"/>
      <c r="B231" s="17">
        <v>290558380</v>
      </c>
      <c r="C231" s="16" t="s">
        <v>272</v>
      </c>
      <c r="D231" s="18">
        <v>7</v>
      </c>
      <c r="E231" s="67">
        <f t="shared" si="155"/>
        <v>2711.52</v>
      </c>
      <c r="F231" s="67">
        <f t="shared" si="156"/>
        <v>483.21000000000004</v>
      </c>
      <c r="G231" s="67">
        <f t="shared" si="157"/>
        <v>975.17000000000007</v>
      </c>
      <c r="H231" s="67">
        <f t="shared" si="158"/>
        <v>4169.8999999999996</v>
      </c>
    </row>
    <row r="232" spans="1:8" ht="17.25" customHeight="1" thickBot="1" x14ac:dyDescent="0.35">
      <c r="A232" s="113" t="s">
        <v>273</v>
      </c>
      <c r="B232" s="114"/>
      <c r="C232" s="115"/>
      <c r="D232" s="25">
        <v>50</v>
      </c>
      <c r="E232" s="71">
        <f>SUM(E219:E231)</f>
        <v>19368</v>
      </c>
      <c r="F232" s="71">
        <f t="shared" ref="F232:H232" si="159">SUM(F219:F231)</f>
        <v>3451.4999999999995</v>
      </c>
      <c r="G232" s="71">
        <f t="shared" si="159"/>
        <v>6965.4999999999991</v>
      </c>
      <c r="H232" s="71">
        <f t="shared" si="159"/>
        <v>29785</v>
      </c>
    </row>
    <row r="233" spans="1:8" ht="17.25" customHeight="1" thickBot="1" x14ac:dyDescent="0.35">
      <c r="A233" s="110" t="s">
        <v>274</v>
      </c>
      <c r="B233" s="17">
        <v>190647294</v>
      </c>
      <c r="C233" s="16" t="s">
        <v>275</v>
      </c>
      <c r="D233" s="18">
        <v>1</v>
      </c>
      <c r="E233" s="92">
        <f t="shared" ref="E233:E234" si="160">+$D$285*D233</f>
        <v>387.36</v>
      </c>
      <c r="F233" s="92">
        <f t="shared" ref="F233:F234" si="161">+$D$286*D233</f>
        <v>69.03</v>
      </c>
      <c r="G233" s="92">
        <f t="shared" ref="G233:G234" si="162">+$D$287*D233</f>
        <v>139.31</v>
      </c>
      <c r="H233" s="92">
        <f t="shared" ref="H233:H234" si="163">SUM(E233:G233)</f>
        <v>595.70000000000005</v>
      </c>
    </row>
    <row r="234" spans="1:8" ht="17.25" customHeight="1" thickBot="1" x14ac:dyDescent="0.35">
      <c r="A234" s="112"/>
      <c r="B234" s="17">
        <v>190647522</v>
      </c>
      <c r="C234" s="16" t="s">
        <v>276</v>
      </c>
      <c r="D234" s="18">
        <v>1</v>
      </c>
      <c r="E234" s="67">
        <f t="shared" si="160"/>
        <v>387.36</v>
      </c>
      <c r="F234" s="67">
        <f t="shared" si="161"/>
        <v>69.03</v>
      </c>
      <c r="G234" s="67">
        <f t="shared" si="162"/>
        <v>139.31</v>
      </c>
      <c r="H234" s="67">
        <f t="shared" si="163"/>
        <v>595.70000000000005</v>
      </c>
    </row>
    <row r="235" spans="1:8" ht="17.25" customHeight="1" thickBot="1" x14ac:dyDescent="0.35">
      <c r="A235" s="113" t="s">
        <v>277</v>
      </c>
      <c r="B235" s="114"/>
      <c r="C235" s="115"/>
      <c r="D235" s="25">
        <v>2</v>
      </c>
      <c r="E235" s="71">
        <f>SUM(E233:E234)</f>
        <v>774.72</v>
      </c>
      <c r="F235" s="71">
        <f t="shared" ref="F235:H235" si="164">SUM(F233:F234)</f>
        <v>138.06</v>
      </c>
      <c r="G235" s="71">
        <f t="shared" si="164"/>
        <v>278.62</v>
      </c>
      <c r="H235" s="71">
        <f t="shared" si="164"/>
        <v>1191.4000000000001</v>
      </c>
    </row>
    <row r="236" spans="1:8" ht="17.25" customHeight="1" thickBot="1" x14ac:dyDescent="0.35">
      <c r="A236" s="110" t="s">
        <v>279</v>
      </c>
      <c r="B236" s="17">
        <v>190089747</v>
      </c>
      <c r="C236" s="16" t="s">
        <v>280</v>
      </c>
      <c r="D236" s="18">
        <v>26</v>
      </c>
      <c r="E236" s="92">
        <f t="shared" ref="E236:E240" si="165">+$D$285*D236</f>
        <v>10071.36</v>
      </c>
      <c r="F236" s="92">
        <f t="shared" ref="F236:F240" si="166">+$D$286*D236</f>
        <v>1794.78</v>
      </c>
      <c r="G236" s="92">
        <f t="shared" ref="G236:G240" si="167">+$D$287*D236</f>
        <v>3622.06</v>
      </c>
      <c r="H236" s="92">
        <f t="shared" ref="H236:H240" si="168">SUM(E236:G236)</f>
        <v>15488.2</v>
      </c>
    </row>
    <row r="237" spans="1:8" ht="17.25" customHeight="1" thickBot="1" x14ac:dyDescent="0.35">
      <c r="A237" s="111"/>
      <c r="B237" s="17">
        <v>190090525</v>
      </c>
      <c r="C237" s="16" t="s">
        <v>281</v>
      </c>
      <c r="D237" s="18">
        <v>9</v>
      </c>
      <c r="E237" s="67">
        <f t="shared" si="165"/>
        <v>3486.2400000000002</v>
      </c>
      <c r="F237" s="67">
        <f t="shared" si="166"/>
        <v>621.27</v>
      </c>
      <c r="G237" s="67">
        <f t="shared" si="167"/>
        <v>1253.79</v>
      </c>
      <c r="H237" s="67">
        <f t="shared" si="168"/>
        <v>5361.3</v>
      </c>
    </row>
    <row r="238" spans="1:8" ht="17.25" customHeight="1" thickBot="1" x14ac:dyDescent="0.35">
      <c r="A238" s="111"/>
      <c r="B238" s="17">
        <v>190108037</v>
      </c>
      <c r="C238" s="16" t="s">
        <v>282</v>
      </c>
      <c r="D238" s="18">
        <v>1</v>
      </c>
      <c r="E238" s="67">
        <f t="shared" si="165"/>
        <v>387.36</v>
      </c>
      <c r="F238" s="67">
        <f t="shared" si="166"/>
        <v>69.03</v>
      </c>
      <c r="G238" s="67">
        <f t="shared" si="167"/>
        <v>139.31</v>
      </c>
      <c r="H238" s="67">
        <f t="shared" si="168"/>
        <v>595.70000000000005</v>
      </c>
    </row>
    <row r="239" spans="1:8" ht="17.25" customHeight="1" thickBot="1" x14ac:dyDescent="0.35">
      <c r="A239" s="111"/>
      <c r="B239" s="17">
        <v>190109096</v>
      </c>
      <c r="C239" s="16" t="s">
        <v>283</v>
      </c>
      <c r="D239" s="18">
        <v>5</v>
      </c>
      <c r="E239" s="67">
        <f t="shared" si="165"/>
        <v>1936.8000000000002</v>
      </c>
      <c r="F239" s="67">
        <f t="shared" si="166"/>
        <v>345.15</v>
      </c>
      <c r="G239" s="67">
        <f t="shared" si="167"/>
        <v>696.55</v>
      </c>
      <c r="H239" s="67">
        <f t="shared" si="168"/>
        <v>2978.5</v>
      </c>
    </row>
    <row r="240" spans="1:8" ht="17.25" customHeight="1" thickBot="1" x14ac:dyDescent="0.35">
      <c r="A240" s="112"/>
      <c r="B240" s="17">
        <v>306981303</v>
      </c>
      <c r="C240" s="16" t="s">
        <v>284</v>
      </c>
      <c r="D240" s="18">
        <v>3</v>
      </c>
      <c r="E240" s="67">
        <f t="shared" si="165"/>
        <v>1162.08</v>
      </c>
      <c r="F240" s="67">
        <f t="shared" si="166"/>
        <v>207.09</v>
      </c>
      <c r="G240" s="67">
        <f t="shared" si="167"/>
        <v>417.93</v>
      </c>
      <c r="H240" s="67">
        <f t="shared" si="168"/>
        <v>1787.1</v>
      </c>
    </row>
    <row r="241" spans="1:8" ht="17.25" customHeight="1" thickBot="1" x14ac:dyDescent="0.35">
      <c r="A241" s="113" t="s">
        <v>285</v>
      </c>
      <c r="B241" s="114"/>
      <c r="C241" s="115"/>
      <c r="D241" s="25">
        <v>44</v>
      </c>
      <c r="E241" s="71">
        <f>SUM(E236:E240)</f>
        <v>17043.840000000004</v>
      </c>
      <c r="F241" s="71">
        <f t="shared" ref="F241:H241" si="169">SUM(F236:F240)</f>
        <v>3037.3200000000006</v>
      </c>
      <c r="G241" s="71">
        <f t="shared" si="169"/>
        <v>6129.6400000000012</v>
      </c>
      <c r="H241" s="71">
        <f t="shared" si="169"/>
        <v>26210.799999999999</v>
      </c>
    </row>
    <row r="242" spans="1:8" ht="17.25" customHeight="1" thickBot="1" x14ac:dyDescent="0.35">
      <c r="A242" s="110" t="s">
        <v>286</v>
      </c>
      <c r="B242" s="17">
        <v>190480023</v>
      </c>
      <c r="C242" s="16" t="s">
        <v>287</v>
      </c>
      <c r="D242" s="18">
        <v>2</v>
      </c>
      <c r="E242" s="92">
        <f t="shared" ref="E242:E248" si="170">+$D$285*D242</f>
        <v>774.72</v>
      </c>
      <c r="F242" s="92">
        <f t="shared" ref="F242:F248" si="171">+$D$286*D242</f>
        <v>138.06</v>
      </c>
      <c r="G242" s="92">
        <f t="shared" ref="G242:G248" si="172">+$D$287*D242</f>
        <v>278.62</v>
      </c>
      <c r="H242" s="92">
        <f t="shared" ref="H242:H248" si="173">SUM(E242:G242)</f>
        <v>1191.4000000000001</v>
      </c>
    </row>
    <row r="243" spans="1:8" ht="17.25" customHeight="1" thickBot="1" x14ac:dyDescent="0.35">
      <c r="A243" s="111"/>
      <c r="B243" s="17">
        <v>190480361</v>
      </c>
      <c r="C243" s="16" t="s">
        <v>288</v>
      </c>
      <c r="D243" s="18">
        <v>9</v>
      </c>
      <c r="E243" s="67">
        <f t="shared" si="170"/>
        <v>3486.2400000000002</v>
      </c>
      <c r="F243" s="67">
        <f t="shared" si="171"/>
        <v>621.27</v>
      </c>
      <c r="G243" s="67">
        <f t="shared" si="172"/>
        <v>1253.79</v>
      </c>
      <c r="H243" s="67">
        <f t="shared" si="173"/>
        <v>5361.3</v>
      </c>
    </row>
    <row r="244" spans="1:8" ht="17.25" customHeight="1" thickBot="1" x14ac:dyDescent="0.35">
      <c r="A244" s="111"/>
      <c r="B244" s="17">
        <v>190486396</v>
      </c>
      <c r="C244" s="16" t="s">
        <v>289</v>
      </c>
      <c r="D244" s="18">
        <v>1</v>
      </c>
      <c r="E244" s="67">
        <f t="shared" si="170"/>
        <v>387.36</v>
      </c>
      <c r="F244" s="67">
        <f t="shared" si="171"/>
        <v>69.03</v>
      </c>
      <c r="G244" s="67">
        <f t="shared" si="172"/>
        <v>139.31</v>
      </c>
      <c r="H244" s="67">
        <f t="shared" si="173"/>
        <v>595.70000000000005</v>
      </c>
    </row>
    <row r="245" spans="1:8" ht="17.25" customHeight="1" thickBot="1" x14ac:dyDescent="0.35">
      <c r="A245" s="111"/>
      <c r="B245" s="17">
        <v>190486624</v>
      </c>
      <c r="C245" s="16" t="s">
        <v>290</v>
      </c>
      <c r="D245" s="18">
        <v>3</v>
      </c>
      <c r="E245" s="67">
        <f t="shared" si="170"/>
        <v>1162.08</v>
      </c>
      <c r="F245" s="67">
        <f t="shared" si="171"/>
        <v>207.09</v>
      </c>
      <c r="G245" s="67">
        <f t="shared" si="172"/>
        <v>417.93</v>
      </c>
      <c r="H245" s="67">
        <f t="shared" si="173"/>
        <v>1787.1</v>
      </c>
    </row>
    <row r="246" spans="1:8" ht="17.25" customHeight="1" thickBot="1" x14ac:dyDescent="0.35">
      <c r="A246" s="111"/>
      <c r="B246" s="17">
        <v>190487530</v>
      </c>
      <c r="C246" s="16" t="s">
        <v>424</v>
      </c>
      <c r="D246" s="18">
        <v>2</v>
      </c>
      <c r="E246" s="67">
        <f t="shared" si="170"/>
        <v>774.72</v>
      </c>
      <c r="F246" s="67">
        <f t="shared" si="171"/>
        <v>138.06</v>
      </c>
      <c r="G246" s="67">
        <f t="shared" si="172"/>
        <v>278.62</v>
      </c>
      <c r="H246" s="67">
        <f t="shared" si="173"/>
        <v>1191.4000000000001</v>
      </c>
    </row>
    <row r="247" spans="1:8" ht="17.25" customHeight="1" thickBot="1" x14ac:dyDescent="0.35">
      <c r="A247" s="111"/>
      <c r="B247" s="17">
        <v>290485480</v>
      </c>
      <c r="C247" s="16" t="s">
        <v>291</v>
      </c>
      <c r="D247" s="18">
        <v>2</v>
      </c>
      <c r="E247" s="67">
        <f t="shared" si="170"/>
        <v>774.72</v>
      </c>
      <c r="F247" s="67">
        <f t="shared" si="171"/>
        <v>138.06</v>
      </c>
      <c r="G247" s="67">
        <f t="shared" si="172"/>
        <v>278.62</v>
      </c>
      <c r="H247" s="67">
        <f t="shared" si="173"/>
        <v>1191.4000000000001</v>
      </c>
    </row>
    <row r="248" spans="1:8" ht="17.25" customHeight="1" thickBot="1" x14ac:dyDescent="0.35">
      <c r="A248" s="112"/>
      <c r="B248" s="17">
        <v>290487150</v>
      </c>
      <c r="C248" s="16" t="s">
        <v>292</v>
      </c>
      <c r="D248" s="18">
        <v>5</v>
      </c>
      <c r="E248" s="67">
        <f t="shared" si="170"/>
        <v>1936.8000000000002</v>
      </c>
      <c r="F248" s="67">
        <f t="shared" si="171"/>
        <v>345.15</v>
      </c>
      <c r="G248" s="67">
        <f t="shared" si="172"/>
        <v>696.55</v>
      </c>
      <c r="H248" s="67">
        <f t="shared" si="173"/>
        <v>2978.5</v>
      </c>
    </row>
    <row r="249" spans="1:8" ht="17.25" customHeight="1" thickBot="1" x14ac:dyDescent="0.35">
      <c r="A249" s="113" t="s">
        <v>293</v>
      </c>
      <c r="B249" s="114"/>
      <c r="C249" s="115"/>
      <c r="D249" s="25">
        <v>24</v>
      </c>
      <c r="E249" s="71">
        <f>SUM(E242:E248)</f>
        <v>9296.64</v>
      </c>
      <c r="F249" s="71">
        <f t="shared" ref="F249:H249" si="174">SUM(F242:F248)</f>
        <v>1656.7199999999998</v>
      </c>
      <c r="G249" s="71">
        <f t="shared" si="174"/>
        <v>3343.4399999999996</v>
      </c>
      <c r="H249" s="71">
        <f t="shared" si="174"/>
        <v>14296.8</v>
      </c>
    </row>
    <row r="250" spans="1:8" ht="17.25" customHeight="1" thickBot="1" x14ac:dyDescent="0.35">
      <c r="A250" s="110" t="s">
        <v>294</v>
      </c>
      <c r="B250" s="17">
        <v>190008065</v>
      </c>
      <c r="C250" s="16" t="s">
        <v>295</v>
      </c>
      <c r="D250" s="18">
        <v>2</v>
      </c>
      <c r="E250" s="92">
        <f t="shared" ref="E250:E277" si="175">+$D$285*D250</f>
        <v>774.72</v>
      </c>
      <c r="F250" s="92">
        <f t="shared" ref="F250:F277" si="176">+$D$286*D250</f>
        <v>138.06</v>
      </c>
      <c r="G250" s="92">
        <f t="shared" ref="G250:G277" si="177">+$D$287*D250</f>
        <v>278.62</v>
      </c>
      <c r="H250" s="92">
        <f t="shared" ref="H250:H277" si="178">SUM(E250:G250)</f>
        <v>1191.4000000000001</v>
      </c>
    </row>
    <row r="251" spans="1:8" ht="17.25" customHeight="1" thickBot="1" x14ac:dyDescent="0.35">
      <c r="A251" s="111"/>
      <c r="B251" s="17">
        <v>190015782</v>
      </c>
      <c r="C251" s="16" t="s">
        <v>297</v>
      </c>
      <c r="D251" s="18">
        <v>1</v>
      </c>
      <c r="E251" s="67">
        <f t="shared" si="175"/>
        <v>387.36</v>
      </c>
      <c r="F251" s="67">
        <f t="shared" si="176"/>
        <v>69.03</v>
      </c>
      <c r="G251" s="67">
        <f t="shared" si="177"/>
        <v>139.31</v>
      </c>
      <c r="H251" s="67">
        <f t="shared" si="178"/>
        <v>595.70000000000005</v>
      </c>
    </row>
    <row r="252" spans="1:8" ht="17.25" customHeight="1" thickBot="1" x14ac:dyDescent="0.35">
      <c r="A252" s="111"/>
      <c r="B252" s="17">
        <v>190017452</v>
      </c>
      <c r="C252" s="16" t="s">
        <v>298</v>
      </c>
      <c r="D252" s="18">
        <v>1</v>
      </c>
      <c r="E252" s="67">
        <f t="shared" si="175"/>
        <v>387.36</v>
      </c>
      <c r="F252" s="67">
        <f t="shared" si="176"/>
        <v>69.03</v>
      </c>
      <c r="G252" s="67">
        <f t="shared" si="177"/>
        <v>139.31</v>
      </c>
      <c r="H252" s="67">
        <f t="shared" si="178"/>
        <v>595.70000000000005</v>
      </c>
    </row>
    <row r="253" spans="1:8" ht="17.25" customHeight="1" thickBot="1" x14ac:dyDescent="0.35">
      <c r="A253" s="111"/>
      <c r="B253" s="17">
        <v>190017648</v>
      </c>
      <c r="C253" s="16" t="s">
        <v>433</v>
      </c>
      <c r="D253" s="18">
        <v>1</v>
      </c>
      <c r="E253" s="67">
        <f t="shared" si="175"/>
        <v>387.36</v>
      </c>
      <c r="F253" s="67">
        <f t="shared" si="176"/>
        <v>69.03</v>
      </c>
      <c r="G253" s="67">
        <f t="shared" si="177"/>
        <v>139.31</v>
      </c>
      <c r="H253" s="67">
        <f t="shared" si="178"/>
        <v>595.70000000000005</v>
      </c>
    </row>
    <row r="254" spans="1:8" ht="17.25" customHeight="1" thickBot="1" x14ac:dyDescent="0.35">
      <c r="A254" s="111"/>
      <c r="B254" s="17">
        <v>190019122</v>
      </c>
      <c r="C254" s="16" t="s">
        <v>299</v>
      </c>
      <c r="D254" s="18">
        <v>1</v>
      </c>
      <c r="E254" s="67">
        <f t="shared" si="175"/>
        <v>387.36</v>
      </c>
      <c r="F254" s="67">
        <f t="shared" si="176"/>
        <v>69.03</v>
      </c>
      <c r="G254" s="67">
        <f t="shared" si="177"/>
        <v>139.31</v>
      </c>
      <c r="H254" s="67">
        <f t="shared" si="178"/>
        <v>595.70000000000005</v>
      </c>
    </row>
    <row r="255" spans="1:8" ht="17.25" customHeight="1" thickBot="1" x14ac:dyDescent="0.35">
      <c r="A255" s="111"/>
      <c r="B255" s="17">
        <v>190020249</v>
      </c>
      <c r="C255" s="16" t="s">
        <v>443</v>
      </c>
      <c r="D255" s="18">
        <v>1</v>
      </c>
      <c r="E255" s="67">
        <f t="shared" si="175"/>
        <v>387.36</v>
      </c>
      <c r="F255" s="67">
        <f t="shared" si="176"/>
        <v>69.03</v>
      </c>
      <c r="G255" s="67">
        <f t="shared" si="177"/>
        <v>139.31</v>
      </c>
      <c r="H255" s="67">
        <f t="shared" si="178"/>
        <v>595.70000000000005</v>
      </c>
    </row>
    <row r="256" spans="1:8" ht="17.25" customHeight="1" thickBot="1" x14ac:dyDescent="0.35">
      <c r="A256" s="111"/>
      <c r="B256" s="17">
        <v>190021155</v>
      </c>
      <c r="C256" s="16" t="s">
        <v>300</v>
      </c>
      <c r="D256" s="18">
        <v>1</v>
      </c>
      <c r="E256" s="67">
        <f t="shared" si="175"/>
        <v>387.36</v>
      </c>
      <c r="F256" s="67">
        <f t="shared" si="176"/>
        <v>69.03</v>
      </c>
      <c r="G256" s="67">
        <f t="shared" si="177"/>
        <v>139.31</v>
      </c>
      <c r="H256" s="67">
        <f t="shared" si="178"/>
        <v>595.70000000000005</v>
      </c>
    </row>
    <row r="257" spans="1:8" ht="17.25" customHeight="1" thickBot="1" x14ac:dyDescent="0.35">
      <c r="A257" s="111"/>
      <c r="B257" s="17">
        <v>190021721</v>
      </c>
      <c r="C257" s="16" t="s">
        <v>301</v>
      </c>
      <c r="D257" s="18">
        <v>1</v>
      </c>
      <c r="E257" s="67">
        <f t="shared" si="175"/>
        <v>387.36</v>
      </c>
      <c r="F257" s="67">
        <f t="shared" si="176"/>
        <v>69.03</v>
      </c>
      <c r="G257" s="67">
        <f t="shared" si="177"/>
        <v>139.31</v>
      </c>
      <c r="H257" s="67">
        <f t="shared" si="178"/>
        <v>595.70000000000005</v>
      </c>
    </row>
    <row r="258" spans="1:8" ht="17.25" customHeight="1" thickBot="1" x14ac:dyDescent="0.35">
      <c r="A258" s="111"/>
      <c r="B258" s="17">
        <v>190022257</v>
      </c>
      <c r="C258" s="16" t="s">
        <v>302</v>
      </c>
      <c r="D258" s="18">
        <v>1</v>
      </c>
      <c r="E258" s="67">
        <f t="shared" si="175"/>
        <v>387.36</v>
      </c>
      <c r="F258" s="67">
        <f t="shared" si="176"/>
        <v>69.03</v>
      </c>
      <c r="G258" s="67">
        <f t="shared" si="177"/>
        <v>139.31</v>
      </c>
      <c r="H258" s="67">
        <f t="shared" si="178"/>
        <v>595.70000000000005</v>
      </c>
    </row>
    <row r="259" spans="1:8" ht="17.25" customHeight="1" thickBot="1" x14ac:dyDescent="0.35">
      <c r="A259" s="111"/>
      <c r="B259" s="17">
        <v>190022442</v>
      </c>
      <c r="C259" s="16" t="s">
        <v>434</v>
      </c>
      <c r="D259" s="18">
        <v>1</v>
      </c>
      <c r="E259" s="67">
        <f t="shared" si="175"/>
        <v>387.36</v>
      </c>
      <c r="F259" s="67">
        <f t="shared" si="176"/>
        <v>69.03</v>
      </c>
      <c r="G259" s="67">
        <f t="shared" si="177"/>
        <v>139.31</v>
      </c>
      <c r="H259" s="67">
        <f t="shared" si="178"/>
        <v>595.70000000000005</v>
      </c>
    </row>
    <row r="260" spans="1:8" ht="17.25" customHeight="1" thickBot="1" x14ac:dyDescent="0.35">
      <c r="A260" s="111"/>
      <c r="B260" s="17">
        <v>190023163</v>
      </c>
      <c r="C260" s="16" t="s">
        <v>427</v>
      </c>
      <c r="D260" s="18">
        <v>1</v>
      </c>
      <c r="E260" s="67">
        <f t="shared" si="175"/>
        <v>387.36</v>
      </c>
      <c r="F260" s="67">
        <f t="shared" si="176"/>
        <v>69.03</v>
      </c>
      <c r="G260" s="67">
        <f t="shared" si="177"/>
        <v>139.31</v>
      </c>
      <c r="H260" s="67">
        <f t="shared" si="178"/>
        <v>595.70000000000005</v>
      </c>
    </row>
    <row r="261" spans="1:8" ht="17.25" customHeight="1" thickBot="1" x14ac:dyDescent="0.35">
      <c r="A261" s="111"/>
      <c r="B261" s="17">
        <v>190023544</v>
      </c>
      <c r="C261" s="16" t="s">
        <v>303</v>
      </c>
      <c r="D261" s="18">
        <v>1</v>
      </c>
      <c r="E261" s="67">
        <f t="shared" si="175"/>
        <v>387.36</v>
      </c>
      <c r="F261" s="67">
        <f t="shared" si="176"/>
        <v>69.03</v>
      </c>
      <c r="G261" s="67">
        <f t="shared" si="177"/>
        <v>139.31</v>
      </c>
      <c r="H261" s="67">
        <f t="shared" si="178"/>
        <v>595.70000000000005</v>
      </c>
    </row>
    <row r="262" spans="1:8" ht="17.25" customHeight="1" thickBot="1" x14ac:dyDescent="0.35">
      <c r="A262" s="111"/>
      <c r="B262" s="17">
        <v>190025552</v>
      </c>
      <c r="C262" s="16" t="s">
        <v>304</v>
      </c>
      <c r="D262" s="18">
        <v>1</v>
      </c>
      <c r="E262" s="67">
        <f t="shared" si="175"/>
        <v>387.36</v>
      </c>
      <c r="F262" s="67">
        <f t="shared" si="176"/>
        <v>69.03</v>
      </c>
      <c r="G262" s="67">
        <f t="shared" si="177"/>
        <v>139.31</v>
      </c>
      <c r="H262" s="67">
        <f t="shared" si="178"/>
        <v>595.70000000000005</v>
      </c>
    </row>
    <row r="263" spans="1:8" ht="17.25" customHeight="1" thickBot="1" x14ac:dyDescent="0.35">
      <c r="A263" s="111"/>
      <c r="B263" s="17">
        <v>190027037</v>
      </c>
      <c r="C263" s="16" t="s">
        <v>305</v>
      </c>
      <c r="D263" s="18">
        <v>1</v>
      </c>
      <c r="E263" s="67">
        <f t="shared" si="175"/>
        <v>387.36</v>
      </c>
      <c r="F263" s="67">
        <f t="shared" si="176"/>
        <v>69.03</v>
      </c>
      <c r="G263" s="67">
        <f t="shared" si="177"/>
        <v>139.31</v>
      </c>
      <c r="H263" s="67">
        <f t="shared" si="178"/>
        <v>595.70000000000005</v>
      </c>
    </row>
    <row r="264" spans="1:8" ht="17.25" customHeight="1" thickBot="1" x14ac:dyDescent="0.35">
      <c r="A264" s="111"/>
      <c r="B264" s="17">
        <v>190027560</v>
      </c>
      <c r="C264" s="16" t="s">
        <v>428</v>
      </c>
      <c r="D264" s="18">
        <v>1</v>
      </c>
      <c r="E264" s="67">
        <f t="shared" si="175"/>
        <v>387.36</v>
      </c>
      <c r="F264" s="67">
        <f t="shared" si="176"/>
        <v>69.03</v>
      </c>
      <c r="G264" s="67">
        <f t="shared" si="177"/>
        <v>139.31</v>
      </c>
      <c r="H264" s="67">
        <f t="shared" si="178"/>
        <v>595.70000000000005</v>
      </c>
    </row>
    <row r="265" spans="1:8" ht="17.25" customHeight="1" thickBot="1" x14ac:dyDescent="0.35">
      <c r="A265" s="111"/>
      <c r="B265" s="17">
        <v>190027941</v>
      </c>
      <c r="C265" s="16" t="s">
        <v>306</v>
      </c>
      <c r="D265" s="18">
        <v>1</v>
      </c>
      <c r="E265" s="67">
        <f t="shared" si="175"/>
        <v>387.36</v>
      </c>
      <c r="F265" s="67">
        <f t="shared" si="176"/>
        <v>69.03</v>
      </c>
      <c r="G265" s="67">
        <f t="shared" si="177"/>
        <v>139.31</v>
      </c>
      <c r="H265" s="67">
        <f t="shared" si="178"/>
        <v>595.70000000000005</v>
      </c>
    </row>
    <row r="266" spans="1:8" ht="17.25" customHeight="1" thickBot="1" x14ac:dyDescent="0.35">
      <c r="A266" s="111"/>
      <c r="B266" s="17">
        <v>190028858</v>
      </c>
      <c r="C266" s="16" t="s">
        <v>438</v>
      </c>
      <c r="D266" s="18">
        <v>1</v>
      </c>
      <c r="E266" s="67">
        <f t="shared" si="175"/>
        <v>387.36</v>
      </c>
      <c r="F266" s="67">
        <f t="shared" si="176"/>
        <v>69.03</v>
      </c>
      <c r="G266" s="67">
        <f t="shared" si="177"/>
        <v>139.31</v>
      </c>
      <c r="H266" s="67">
        <f t="shared" si="178"/>
        <v>595.70000000000005</v>
      </c>
    </row>
    <row r="267" spans="1:8" ht="17.25" customHeight="1" thickBot="1" x14ac:dyDescent="0.35">
      <c r="A267" s="111"/>
      <c r="B267" s="17">
        <v>190029198</v>
      </c>
      <c r="C267" s="16" t="s">
        <v>307</v>
      </c>
      <c r="D267" s="18">
        <v>3</v>
      </c>
      <c r="E267" s="67">
        <f t="shared" si="175"/>
        <v>1162.08</v>
      </c>
      <c r="F267" s="67">
        <f t="shared" si="176"/>
        <v>207.09</v>
      </c>
      <c r="G267" s="67">
        <f t="shared" si="177"/>
        <v>417.93</v>
      </c>
      <c r="H267" s="67">
        <f t="shared" si="178"/>
        <v>1787.1</v>
      </c>
    </row>
    <row r="268" spans="1:8" ht="17.25" customHeight="1" thickBot="1" x14ac:dyDescent="0.35">
      <c r="A268" s="111"/>
      <c r="B268" s="17">
        <v>190030880</v>
      </c>
      <c r="C268" s="16" t="s">
        <v>308</v>
      </c>
      <c r="D268" s="18">
        <v>4</v>
      </c>
      <c r="E268" s="67">
        <f t="shared" si="175"/>
        <v>1549.44</v>
      </c>
      <c r="F268" s="67">
        <f t="shared" si="176"/>
        <v>276.12</v>
      </c>
      <c r="G268" s="67">
        <f t="shared" si="177"/>
        <v>557.24</v>
      </c>
      <c r="H268" s="67">
        <f t="shared" si="178"/>
        <v>2382.8000000000002</v>
      </c>
    </row>
    <row r="269" spans="1:8" ht="17.25" customHeight="1" thickBot="1" x14ac:dyDescent="0.35">
      <c r="A269" s="111"/>
      <c r="B269" s="17">
        <v>190031982</v>
      </c>
      <c r="C269" s="16" t="s">
        <v>435</v>
      </c>
      <c r="D269" s="18">
        <v>1</v>
      </c>
      <c r="E269" s="67">
        <f t="shared" si="175"/>
        <v>387.36</v>
      </c>
      <c r="F269" s="67">
        <f t="shared" si="176"/>
        <v>69.03</v>
      </c>
      <c r="G269" s="67">
        <f t="shared" si="177"/>
        <v>139.31</v>
      </c>
      <c r="H269" s="67">
        <f t="shared" si="178"/>
        <v>595.70000000000005</v>
      </c>
    </row>
    <row r="270" spans="1:8" ht="17.25" customHeight="1" thickBot="1" x14ac:dyDescent="0.35">
      <c r="A270" s="111"/>
      <c r="B270" s="17">
        <v>190032899</v>
      </c>
      <c r="C270" s="16" t="s">
        <v>310</v>
      </c>
      <c r="D270" s="18">
        <v>3</v>
      </c>
      <c r="E270" s="67">
        <f t="shared" si="175"/>
        <v>1162.08</v>
      </c>
      <c r="F270" s="67">
        <f t="shared" si="176"/>
        <v>207.09</v>
      </c>
      <c r="G270" s="67">
        <f t="shared" si="177"/>
        <v>417.93</v>
      </c>
      <c r="H270" s="67">
        <f t="shared" si="178"/>
        <v>1787.1</v>
      </c>
    </row>
    <row r="271" spans="1:8" ht="17.25" customHeight="1" thickBot="1" x14ac:dyDescent="0.35">
      <c r="A271" s="111"/>
      <c r="B271" s="17">
        <v>190033467</v>
      </c>
      <c r="C271" s="16" t="s">
        <v>311</v>
      </c>
      <c r="D271" s="18">
        <v>2</v>
      </c>
      <c r="E271" s="67">
        <f t="shared" si="175"/>
        <v>774.72</v>
      </c>
      <c r="F271" s="67">
        <f t="shared" si="176"/>
        <v>138.06</v>
      </c>
      <c r="G271" s="67">
        <f t="shared" si="177"/>
        <v>278.62</v>
      </c>
      <c r="H271" s="67">
        <f t="shared" si="178"/>
        <v>1191.4000000000001</v>
      </c>
    </row>
    <row r="272" spans="1:8" ht="17.25" customHeight="1" thickBot="1" x14ac:dyDescent="0.35">
      <c r="A272" s="111"/>
      <c r="B272" s="17">
        <v>190033848</v>
      </c>
      <c r="C272" s="16" t="s">
        <v>312</v>
      </c>
      <c r="D272" s="18">
        <v>3</v>
      </c>
      <c r="E272" s="67">
        <f t="shared" si="175"/>
        <v>1162.08</v>
      </c>
      <c r="F272" s="67">
        <f t="shared" si="176"/>
        <v>207.09</v>
      </c>
      <c r="G272" s="67">
        <f t="shared" si="177"/>
        <v>417.93</v>
      </c>
      <c r="H272" s="67">
        <f t="shared" si="178"/>
        <v>1787.1</v>
      </c>
    </row>
    <row r="273" spans="1:8" ht="17.25" customHeight="1" thickBot="1" x14ac:dyDescent="0.35">
      <c r="A273" s="111"/>
      <c r="B273" s="17">
        <v>190033990</v>
      </c>
      <c r="C273" s="16" t="s">
        <v>313</v>
      </c>
      <c r="D273" s="18">
        <v>1</v>
      </c>
      <c r="E273" s="67">
        <f t="shared" si="175"/>
        <v>387.36</v>
      </c>
      <c r="F273" s="67">
        <f t="shared" si="176"/>
        <v>69.03</v>
      </c>
      <c r="G273" s="67">
        <f t="shared" si="177"/>
        <v>139.31</v>
      </c>
      <c r="H273" s="67">
        <f t="shared" si="178"/>
        <v>595.70000000000005</v>
      </c>
    </row>
    <row r="274" spans="1:8" ht="17.25" customHeight="1" thickBot="1" x14ac:dyDescent="0.35">
      <c r="A274" s="111"/>
      <c r="B274" s="17">
        <v>191727213</v>
      </c>
      <c r="C274" s="16" t="s">
        <v>439</v>
      </c>
      <c r="D274" s="18">
        <v>1</v>
      </c>
      <c r="E274" s="67">
        <f t="shared" si="175"/>
        <v>387.36</v>
      </c>
      <c r="F274" s="67">
        <f t="shared" si="176"/>
        <v>69.03</v>
      </c>
      <c r="G274" s="67">
        <f t="shared" si="177"/>
        <v>139.31</v>
      </c>
      <c r="H274" s="67">
        <f t="shared" si="178"/>
        <v>595.70000000000005</v>
      </c>
    </row>
    <row r="275" spans="1:8" ht="17.25" customHeight="1" thickBot="1" x14ac:dyDescent="0.35">
      <c r="A275" s="111"/>
      <c r="B275" s="17">
        <v>290013960</v>
      </c>
      <c r="C275" s="16" t="s">
        <v>440</v>
      </c>
      <c r="D275" s="18">
        <v>1</v>
      </c>
      <c r="E275" s="67">
        <f t="shared" si="175"/>
        <v>387.36</v>
      </c>
      <c r="F275" s="67">
        <f t="shared" si="176"/>
        <v>69.03</v>
      </c>
      <c r="G275" s="67">
        <f t="shared" si="177"/>
        <v>139.31</v>
      </c>
      <c r="H275" s="67">
        <f t="shared" si="178"/>
        <v>595.70000000000005</v>
      </c>
    </row>
    <row r="276" spans="1:8" ht="17.25" customHeight="1" thickBot="1" x14ac:dyDescent="0.35">
      <c r="A276" s="111"/>
      <c r="B276" s="17">
        <v>290020620</v>
      </c>
      <c r="C276" s="16" t="s">
        <v>315</v>
      </c>
      <c r="D276" s="18">
        <v>1</v>
      </c>
      <c r="E276" s="67">
        <f t="shared" si="175"/>
        <v>387.36</v>
      </c>
      <c r="F276" s="67">
        <f t="shared" si="176"/>
        <v>69.03</v>
      </c>
      <c r="G276" s="67">
        <f t="shared" si="177"/>
        <v>139.31</v>
      </c>
      <c r="H276" s="67">
        <f t="shared" si="178"/>
        <v>595.70000000000005</v>
      </c>
    </row>
    <row r="277" spans="1:8" ht="17.25" customHeight="1" thickBot="1" x14ac:dyDescent="0.35">
      <c r="A277" s="112"/>
      <c r="B277" s="17">
        <v>290031830</v>
      </c>
      <c r="C277" s="16" t="s">
        <v>436</v>
      </c>
      <c r="D277" s="18">
        <v>1</v>
      </c>
      <c r="E277" s="67">
        <f t="shared" si="175"/>
        <v>387.36</v>
      </c>
      <c r="F277" s="67">
        <f t="shared" si="176"/>
        <v>69.03</v>
      </c>
      <c r="G277" s="67">
        <f t="shared" si="177"/>
        <v>139.31</v>
      </c>
      <c r="H277" s="67">
        <f t="shared" si="178"/>
        <v>595.70000000000005</v>
      </c>
    </row>
    <row r="278" spans="1:8" ht="17.25" customHeight="1" thickBot="1" x14ac:dyDescent="0.35">
      <c r="A278" s="113" t="s">
        <v>316</v>
      </c>
      <c r="B278" s="114"/>
      <c r="C278" s="115"/>
      <c r="D278" s="25">
        <v>39</v>
      </c>
      <c r="E278" s="71">
        <f>SUM(E250:E277)</f>
        <v>15107.04</v>
      </c>
      <c r="F278" s="71">
        <f t="shared" ref="F278:H278" si="179">SUM(F250:F277)</f>
        <v>2692.1700000000005</v>
      </c>
      <c r="G278" s="71">
        <f t="shared" si="179"/>
        <v>5433.0900000000011</v>
      </c>
      <c r="H278" s="71">
        <f t="shared" si="179"/>
        <v>23232.300000000007</v>
      </c>
    </row>
    <row r="279" spans="1:8" ht="17.25" customHeight="1" thickBot="1" x14ac:dyDescent="0.35">
      <c r="A279" s="110" t="s">
        <v>317</v>
      </c>
      <c r="B279" s="17">
        <v>190177179</v>
      </c>
      <c r="C279" s="16" t="s">
        <v>318</v>
      </c>
      <c r="D279" s="18">
        <v>15</v>
      </c>
      <c r="E279" s="92">
        <f t="shared" ref="E279:E280" si="180">+$D$285*D279</f>
        <v>5810.4000000000005</v>
      </c>
      <c r="F279" s="92">
        <f t="shared" ref="F279:F280" si="181">+$D$286*D279</f>
        <v>1035.45</v>
      </c>
      <c r="G279" s="92">
        <f t="shared" ref="G279:G280" si="182">+$D$287*D279</f>
        <v>2089.65</v>
      </c>
      <c r="H279" s="92">
        <f t="shared" ref="H279:H280" si="183">SUM(E279:G279)</f>
        <v>8935.5</v>
      </c>
    </row>
    <row r="280" spans="1:8" ht="17.25" customHeight="1" thickBot="1" x14ac:dyDescent="0.35">
      <c r="A280" s="112"/>
      <c r="B280" s="17">
        <v>190204669</v>
      </c>
      <c r="C280" s="16" t="s">
        <v>319</v>
      </c>
      <c r="D280" s="18">
        <v>6</v>
      </c>
      <c r="E280" s="67">
        <f t="shared" si="180"/>
        <v>2324.16</v>
      </c>
      <c r="F280" s="67">
        <f t="shared" si="181"/>
        <v>414.18</v>
      </c>
      <c r="G280" s="67">
        <f t="shared" si="182"/>
        <v>835.86</v>
      </c>
      <c r="H280" s="67">
        <f t="shared" si="183"/>
        <v>3574.2</v>
      </c>
    </row>
    <row r="281" spans="1:8" ht="17.25" customHeight="1" thickBot="1" x14ac:dyDescent="0.35">
      <c r="A281" s="113" t="s">
        <v>320</v>
      </c>
      <c r="B281" s="114"/>
      <c r="C281" s="115"/>
      <c r="D281" s="25">
        <v>21</v>
      </c>
      <c r="E281" s="71">
        <f>SUM(E279:E280)</f>
        <v>8134.56</v>
      </c>
      <c r="F281" s="71">
        <f t="shared" ref="F281:H281" si="184">SUM(F279:F280)</f>
        <v>1449.63</v>
      </c>
      <c r="G281" s="71">
        <f t="shared" si="184"/>
        <v>2925.51</v>
      </c>
      <c r="H281" s="71">
        <f t="shared" si="184"/>
        <v>12509.7</v>
      </c>
    </row>
    <row r="282" spans="1:8" ht="17.25" customHeight="1" thickBot="1" x14ac:dyDescent="0.35">
      <c r="A282" s="118" t="s">
        <v>321</v>
      </c>
      <c r="B282" s="119"/>
      <c r="C282" s="120"/>
      <c r="D282" s="25">
        <f>709-1-3</f>
        <v>705</v>
      </c>
      <c r="E282" s="71">
        <f>+E281+E278+E249+E241+E235+E232+E218+E214+E209+E195+E190+E178+E174+E170+E165+E159+E157+E148+E139+E134+E131+E123+E116+E105+E103+E100+E98+E96+E94+E89+E87+E74+E66+E61+E58+E42+E40+E36+E27+E25+E23+E20+E17+E13+E7</f>
        <v>273088.8</v>
      </c>
      <c r="F282" s="71">
        <f t="shared" ref="F282:H282" si="185">+F281+F278+F249+F241+F235+F232+F218+F214+F209+F195+F190+F178+F174+F170+F165+F159+F157+F148+F139+F134+F131+F123+F116+F105+F103+F100+F98+F96+F94+F89+F87+F74+F66+F61+F58+F42+F40+F36+F27+F25+F23+F20+F17+F13+F7</f>
        <v>48666.149999999987</v>
      </c>
      <c r="G282" s="71">
        <f t="shared" si="185"/>
        <v>98213.549999999974</v>
      </c>
      <c r="H282" s="71">
        <f t="shared" si="185"/>
        <v>419968.49999999994</v>
      </c>
    </row>
    <row r="283" spans="1:8" ht="17.25" customHeight="1" x14ac:dyDescent="0.3"/>
    <row r="284" spans="1:8" x14ac:dyDescent="0.3">
      <c r="A284" s="117" t="s">
        <v>330</v>
      </c>
      <c r="B284" s="117"/>
      <c r="C284" s="7" t="s">
        <v>0</v>
      </c>
      <c r="D284" s="8" t="s">
        <v>331</v>
      </c>
      <c r="E284" s="90"/>
      <c r="F284" s="90"/>
      <c r="G284" s="90"/>
      <c r="H284" s="130"/>
    </row>
    <row r="285" spans="1:8" x14ac:dyDescent="0.3">
      <c r="A285" s="2" t="s">
        <v>1</v>
      </c>
      <c r="B285" s="2"/>
      <c r="C285" s="22">
        <f>ROUND(1.529*1798*(5/36)*12*1.0145,1)</f>
        <v>4648.3</v>
      </c>
      <c r="D285" s="81">
        <f>+ROUND(C285/12,2)</f>
        <v>387.36</v>
      </c>
      <c r="E285" s="90"/>
      <c r="F285" s="90"/>
      <c r="G285" s="90"/>
      <c r="H285" s="130"/>
    </row>
    <row r="286" spans="1:8" x14ac:dyDescent="0.3">
      <c r="A286" s="2" t="s">
        <v>2</v>
      </c>
      <c r="B286" s="2"/>
      <c r="C286" s="3">
        <f>3.3*251</f>
        <v>828.3</v>
      </c>
      <c r="D286" s="81">
        <f>+ROUND(C286/12,2)</f>
        <v>69.03</v>
      </c>
      <c r="E286" s="90"/>
      <c r="F286" s="90"/>
      <c r="G286" s="90"/>
      <c r="H286" s="90"/>
    </row>
    <row r="287" spans="1:8" x14ac:dyDescent="0.3">
      <c r="A287" s="2" t="s">
        <v>3</v>
      </c>
      <c r="B287" s="2"/>
      <c r="C287" s="3">
        <f>+ROUND(((1.5*1153)/18)*1.0145*12+2*251,1)</f>
        <v>1671.7</v>
      </c>
      <c r="D287" s="81">
        <f>+ROUND(C287/12,2)</f>
        <v>139.31</v>
      </c>
      <c r="E287" s="90"/>
      <c r="F287" s="90"/>
      <c r="G287" s="90"/>
      <c r="H287" s="90"/>
    </row>
    <row r="288" spans="1:8" x14ac:dyDescent="0.3">
      <c r="A288" s="4" t="s">
        <v>4</v>
      </c>
      <c r="B288" s="2"/>
      <c r="C288" s="1">
        <f>SUM(C285:C287)</f>
        <v>7148.3</v>
      </c>
      <c r="D288" s="82">
        <f>SUM(D285:D287)</f>
        <v>595.70000000000005</v>
      </c>
      <c r="E288" s="90"/>
      <c r="F288" s="90"/>
      <c r="G288" s="90"/>
      <c r="H288" s="91"/>
    </row>
    <row r="289" spans="1:8" x14ac:dyDescent="0.3">
      <c r="D289" s="78"/>
      <c r="E289" s="61"/>
      <c r="F289" s="61"/>
      <c r="G289" s="61"/>
      <c r="H289" s="27"/>
    </row>
    <row r="290" spans="1:8" x14ac:dyDescent="0.3">
      <c r="A290" s="5" t="s">
        <v>5</v>
      </c>
      <c r="C290" s="9"/>
      <c r="D290" s="93"/>
      <c r="E290" s="61"/>
      <c r="F290" s="61"/>
      <c r="G290" s="61"/>
      <c r="H290" s="27"/>
    </row>
    <row r="291" spans="1:8" x14ac:dyDescent="0.3">
      <c r="A291" s="6" t="s">
        <v>8</v>
      </c>
      <c r="B291" s="13"/>
      <c r="C291" s="11"/>
      <c r="D291" s="83"/>
      <c r="E291" s="61"/>
      <c r="F291" s="61"/>
      <c r="G291" s="61"/>
      <c r="H291" s="27"/>
    </row>
    <row r="292" spans="1:8" x14ac:dyDescent="0.3">
      <c r="A292" s="6" t="s">
        <v>6</v>
      </c>
      <c r="D292" s="78"/>
      <c r="E292" s="61"/>
      <c r="F292" s="61"/>
      <c r="G292" s="61"/>
      <c r="H292" s="27"/>
    </row>
    <row r="293" spans="1:8" x14ac:dyDescent="0.3">
      <c r="A293" s="6" t="s">
        <v>7</v>
      </c>
      <c r="C293" s="12"/>
      <c r="D293" s="86"/>
      <c r="E293" s="61"/>
      <c r="F293" s="61"/>
      <c r="G293" s="61"/>
      <c r="H293" s="27"/>
    </row>
  </sheetData>
  <autoFilter ref="A4:J288" xr:uid="{8983FB97-CA1A-4486-A567-01F942636970}"/>
  <mergeCells count="86">
    <mergeCell ref="A8:A12"/>
    <mergeCell ref="A2:B2"/>
    <mergeCell ref="C2:D2"/>
    <mergeCell ref="A3:D3"/>
    <mergeCell ref="A5:A6"/>
    <mergeCell ref="A7:C7"/>
    <mergeCell ref="A37:A39"/>
    <mergeCell ref="A13:C13"/>
    <mergeCell ref="A14:A16"/>
    <mergeCell ref="A17:C17"/>
    <mergeCell ref="A18:A19"/>
    <mergeCell ref="A20:C20"/>
    <mergeCell ref="A21:A22"/>
    <mergeCell ref="A23:C23"/>
    <mergeCell ref="A25:C25"/>
    <mergeCell ref="A27:C27"/>
    <mergeCell ref="A28:A35"/>
    <mergeCell ref="A36:C36"/>
    <mergeCell ref="A87:C87"/>
    <mergeCell ref="A40:C40"/>
    <mergeCell ref="A42:C42"/>
    <mergeCell ref="A43:A57"/>
    <mergeCell ref="A58:C58"/>
    <mergeCell ref="A59:A60"/>
    <mergeCell ref="A61:C61"/>
    <mergeCell ref="A62:A65"/>
    <mergeCell ref="A66:C66"/>
    <mergeCell ref="A67:A73"/>
    <mergeCell ref="A74:C74"/>
    <mergeCell ref="A75:A86"/>
    <mergeCell ref="A117:A122"/>
    <mergeCell ref="A89:C89"/>
    <mergeCell ref="A90:A93"/>
    <mergeCell ref="A94:C94"/>
    <mergeCell ref="A96:C96"/>
    <mergeCell ref="A98:C98"/>
    <mergeCell ref="A100:C100"/>
    <mergeCell ref="A101:A102"/>
    <mergeCell ref="A103:C103"/>
    <mergeCell ref="A105:C105"/>
    <mergeCell ref="A106:A115"/>
    <mergeCell ref="A116:C116"/>
    <mergeCell ref="A159:C159"/>
    <mergeCell ref="A123:C123"/>
    <mergeCell ref="A124:A130"/>
    <mergeCell ref="A131:C131"/>
    <mergeCell ref="A132:A133"/>
    <mergeCell ref="A134:C134"/>
    <mergeCell ref="A135:A138"/>
    <mergeCell ref="A139:C139"/>
    <mergeCell ref="A140:A147"/>
    <mergeCell ref="A148:C148"/>
    <mergeCell ref="A149:A156"/>
    <mergeCell ref="A157:C157"/>
    <mergeCell ref="A195:C195"/>
    <mergeCell ref="A160:A164"/>
    <mergeCell ref="A165:C165"/>
    <mergeCell ref="A166:A169"/>
    <mergeCell ref="A170:C170"/>
    <mergeCell ref="A171:A173"/>
    <mergeCell ref="A174:C174"/>
    <mergeCell ref="A175:A177"/>
    <mergeCell ref="A178:C178"/>
    <mergeCell ref="A179:A189"/>
    <mergeCell ref="A190:C190"/>
    <mergeCell ref="A191:A194"/>
    <mergeCell ref="A241:C241"/>
    <mergeCell ref="A196:A208"/>
    <mergeCell ref="A209:C209"/>
    <mergeCell ref="A210:A213"/>
    <mergeCell ref="A214:C214"/>
    <mergeCell ref="A215:A217"/>
    <mergeCell ref="A218:C218"/>
    <mergeCell ref="A219:A231"/>
    <mergeCell ref="A232:C232"/>
    <mergeCell ref="A233:A234"/>
    <mergeCell ref="A235:C235"/>
    <mergeCell ref="A236:A240"/>
    <mergeCell ref="A282:C282"/>
    <mergeCell ref="A284:B284"/>
    <mergeCell ref="A242:A248"/>
    <mergeCell ref="A249:C249"/>
    <mergeCell ref="A250:A277"/>
    <mergeCell ref="A278:C278"/>
    <mergeCell ref="A279:A280"/>
    <mergeCell ref="A281:C28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EC90-4793-4D77-9DC3-6907927F6503}">
  <dimension ref="A1:H293"/>
  <sheetViews>
    <sheetView tabSelected="1" zoomScale="70" zoomScaleNormal="70" workbookViewId="0">
      <pane xSplit="4" ySplit="4" topLeftCell="E268" activePane="bottomRight" state="frozen"/>
      <selection pane="topRight" activeCell="E1" sqref="E1"/>
      <selection pane="bottomLeft" activeCell="A5" sqref="A5"/>
      <selection pane="bottomRight" activeCell="H290" sqref="H290"/>
    </sheetView>
  </sheetViews>
  <sheetFormatPr defaultRowHeight="14.4" x14ac:dyDescent="0.3"/>
  <cols>
    <col min="1" max="1" width="17.5546875" customWidth="1"/>
    <col min="2" max="2" width="19.33203125" customWidth="1"/>
    <col min="3" max="3" width="66.88671875" bestFit="1" customWidth="1"/>
    <col min="4" max="4" width="16.88671875" customWidth="1"/>
    <col min="5" max="5" width="13.6640625" customWidth="1"/>
    <col min="6" max="6" width="12.21875" customWidth="1"/>
    <col min="7" max="7" width="12.5546875" customWidth="1"/>
    <col min="8" max="8" width="15.109375" customWidth="1"/>
  </cols>
  <sheetData>
    <row r="1" spans="1:8" ht="15" x14ac:dyDescent="0.3">
      <c r="A1" s="14" t="s">
        <v>12</v>
      </c>
    </row>
    <row r="2" spans="1:8" x14ac:dyDescent="0.3">
      <c r="A2" s="128"/>
      <c r="B2" s="128"/>
      <c r="C2" s="128"/>
      <c r="D2" s="128"/>
    </row>
    <row r="3" spans="1:8" ht="15" thickBot="1" x14ac:dyDescent="0.35">
      <c r="A3" s="128"/>
      <c r="B3" s="128"/>
      <c r="C3" s="128"/>
      <c r="D3" s="128"/>
    </row>
    <row r="4" spans="1:8" ht="42" thickBot="1" x14ac:dyDescent="0.35">
      <c r="A4" s="38" t="s">
        <v>13</v>
      </c>
      <c r="B4" s="38" t="s">
        <v>411</v>
      </c>
      <c r="C4" s="38" t="s">
        <v>15</v>
      </c>
      <c r="D4" s="38" t="s">
        <v>445</v>
      </c>
      <c r="E4" s="48" t="s">
        <v>324</v>
      </c>
      <c r="F4" s="48" t="s">
        <v>325</v>
      </c>
      <c r="G4" s="48" t="s">
        <v>326</v>
      </c>
      <c r="H4" s="20" t="s">
        <v>425</v>
      </c>
    </row>
    <row r="5" spans="1:8" ht="15" thickBot="1" x14ac:dyDescent="0.35">
      <c r="A5" s="110" t="s">
        <v>16</v>
      </c>
      <c r="B5" s="17">
        <v>190449063</v>
      </c>
      <c r="C5" s="16" t="s">
        <v>17</v>
      </c>
      <c r="D5" s="18">
        <v>1</v>
      </c>
      <c r="E5" s="67">
        <f>+$D$285*D5</f>
        <v>387.36</v>
      </c>
      <c r="F5" s="67">
        <f>+$D$286*D5</f>
        <v>69.03</v>
      </c>
      <c r="G5" s="67">
        <f>+$D$287*D5</f>
        <v>139.31</v>
      </c>
      <c r="H5" s="67">
        <f>SUM(E5:G5)</f>
        <v>595.70000000000005</v>
      </c>
    </row>
    <row r="6" spans="1:8" ht="15" thickBot="1" x14ac:dyDescent="0.35">
      <c r="A6" s="112"/>
      <c r="B6" s="17">
        <v>305616419</v>
      </c>
      <c r="C6" s="16" t="s">
        <v>18</v>
      </c>
      <c r="D6" s="18">
        <v>2</v>
      </c>
      <c r="E6" s="67">
        <f>+$D$285*D6</f>
        <v>774.72</v>
      </c>
      <c r="F6" s="67">
        <f>+$D$286*D6</f>
        <v>138.06</v>
      </c>
      <c r="G6" s="67">
        <f>+$D$287*D6</f>
        <v>278.62</v>
      </c>
      <c r="H6" s="67">
        <f>SUM(E6:G6)</f>
        <v>1191.4000000000001</v>
      </c>
    </row>
    <row r="7" spans="1:8" ht="15" thickBot="1" x14ac:dyDescent="0.35">
      <c r="A7" s="113" t="s">
        <v>19</v>
      </c>
      <c r="B7" s="114"/>
      <c r="C7" s="115"/>
      <c r="D7" s="25">
        <v>3</v>
      </c>
      <c r="E7" s="70">
        <f>SUM(E5:E6)</f>
        <v>1162.08</v>
      </c>
      <c r="F7" s="70">
        <f t="shared" ref="F7:H7" si="0">SUM(F5:F6)</f>
        <v>207.09</v>
      </c>
      <c r="G7" s="70">
        <f t="shared" si="0"/>
        <v>417.93</v>
      </c>
      <c r="H7" s="70">
        <f t="shared" si="0"/>
        <v>1787.1000000000001</v>
      </c>
    </row>
    <row r="8" spans="1:8" ht="15" thickBot="1" x14ac:dyDescent="0.35">
      <c r="A8" s="110" t="s">
        <v>20</v>
      </c>
      <c r="B8" s="17">
        <v>190023925</v>
      </c>
      <c r="C8" s="16" t="s">
        <v>21</v>
      </c>
      <c r="D8" s="18">
        <v>1</v>
      </c>
      <c r="E8" s="92">
        <f t="shared" ref="E8:E12" si="1">+$D$285*D8</f>
        <v>387.36</v>
      </c>
      <c r="F8" s="92">
        <f t="shared" ref="F8:F12" si="2">+$D$286*D8</f>
        <v>69.03</v>
      </c>
      <c r="G8" s="92">
        <f t="shared" ref="G8:G12" si="3">+$D$287*D8</f>
        <v>139.31</v>
      </c>
      <c r="H8" s="92">
        <f t="shared" ref="H8:H12" si="4">SUM(E8:G8)</f>
        <v>595.70000000000005</v>
      </c>
    </row>
    <row r="9" spans="1:8" ht="15" thickBot="1" x14ac:dyDescent="0.35">
      <c r="A9" s="111"/>
      <c r="B9" s="17">
        <v>190024265</v>
      </c>
      <c r="C9" s="16" t="s">
        <v>22</v>
      </c>
      <c r="D9" s="18">
        <v>1</v>
      </c>
      <c r="E9" s="67">
        <f t="shared" si="1"/>
        <v>387.36</v>
      </c>
      <c r="F9" s="67">
        <f t="shared" si="2"/>
        <v>69.03</v>
      </c>
      <c r="G9" s="67">
        <f t="shared" si="3"/>
        <v>139.31</v>
      </c>
      <c r="H9" s="67">
        <f t="shared" si="4"/>
        <v>595.70000000000005</v>
      </c>
    </row>
    <row r="10" spans="1:8" ht="15" thickBot="1" x14ac:dyDescent="0.35">
      <c r="A10" s="111"/>
      <c r="B10" s="17">
        <v>190048540</v>
      </c>
      <c r="C10" s="16" t="s">
        <v>23</v>
      </c>
      <c r="D10" s="18">
        <v>2</v>
      </c>
      <c r="E10" s="67">
        <f t="shared" si="1"/>
        <v>774.72</v>
      </c>
      <c r="F10" s="67">
        <f t="shared" si="2"/>
        <v>138.06</v>
      </c>
      <c r="G10" s="67">
        <f t="shared" si="3"/>
        <v>278.62</v>
      </c>
      <c r="H10" s="67">
        <f t="shared" si="4"/>
        <v>1191.4000000000001</v>
      </c>
    </row>
    <row r="11" spans="1:8" ht="15" thickBot="1" x14ac:dyDescent="0.35">
      <c r="A11" s="111"/>
      <c r="B11" s="17">
        <v>190049119</v>
      </c>
      <c r="C11" s="16" t="s">
        <v>420</v>
      </c>
      <c r="D11" s="18">
        <v>1</v>
      </c>
      <c r="E11" s="67">
        <f t="shared" si="1"/>
        <v>387.36</v>
      </c>
      <c r="F11" s="67">
        <f t="shared" si="2"/>
        <v>69.03</v>
      </c>
      <c r="G11" s="67">
        <f t="shared" si="3"/>
        <v>139.31</v>
      </c>
      <c r="H11" s="67">
        <f t="shared" si="4"/>
        <v>595.70000000000005</v>
      </c>
    </row>
    <row r="12" spans="1:8" ht="15" thickBot="1" x14ac:dyDescent="0.35">
      <c r="A12" s="112"/>
      <c r="B12" s="17">
        <v>290024070</v>
      </c>
      <c r="C12" s="16" t="s">
        <v>24</v>
      </c>
      <c r="D12" s="18">
        <v>3</v>
      </c>
      <c r="E12" s="67">
        <f t="shared" si="1"/>
        <v>1162.08</v>
      </c>
      <c r="F12" s="67">
        <f t="shared" si="2"/>
        <v>207.09</v>
      </c>
      <c r="G12" s="67">
        <f t="shared" si="3"/>
        <v>417.93</v>
      </c>
      <c r="H12" s="67">
        <f t="shared" si="4"/>
        <v>1787.1</v>
      </c>
    </row>
    <row r="13" spans="1:8" ht="15" thickBot="1" x14ac:dyDescent="0.35">
      <c r="A13" s="113" t="s">
        <v>25</v>
      </c>
      <c r="B13" s="114"/>
      <c r="C13" s="115"/>
      <c r="D13" s="25">
        <v>8</v>
      </c>
      <c r="E13" s="70">
        <f>SUM(E8:E12)</f>
        <v>3098.88</v>
      </c>
      <c r="F13" s="70">
        <f t="shared" ref="F13:H13" si="5">SUM(F8:F12)</f>
        <v>552.24</v>
      </c>
      <c r="G13" s="70">
        <f t="shared" si="5"/>
        <v>1114.48</v>
      </c>
      <c r="H13" s="70">
        <f t="shared" si="5"/>
        <v>4765.6000000000004</v>
      </c>
    </row>
    <row r="14" spans="1:8" ht="15" thickBot="1" x14ac:dyDescent="0.35">
      <c r="A14" s="110" t="s">
        <v>26</v>
      </c>
      <c r="B14" s="17">
        <v>190546078</v>
      </c>
      <c r="C14" s="16" t="s">
        <v>27</v>
      </c>
      <c r="D14" s="18">
        <v>1</v>
      </c>
      <c r="E14" s="92">
        <f t="shared" ref="E14:E16" si="6">+$D$285*D14</f>
        <v>387.36</v>
      </c>
      <c r="F14" s="92">
        <f t="shared" ref="F14:F16" si="7">+$D$286*D14</f>
        <v>69.03</v>
      </c>
      <c r="G14" s="92">
        <f t="shared" ref="G14:G16" si="8">+$D$287*D14</f>
        <v>139.31</v>
      </c>
      <c r="H14" s="92">
        <f t="shared" ref="H14:H16" si="9">SUM(E14:G14)</f>
        <v>595.70000000000005</v>
      </c>
    </row>
    <row r="15" spans="1:8" ht="15" thickBot="1" x14ac:dyDescent="0.35">
      <c r="A15" s="111"/>
      <c r="B15" s="17">
        <v>290534290</v>
      </c>
      <c r="C15" s="16" t="s">
        <v>28</v>
      </c>
      <c r="D15" s="18">
        <v>2</v>
      </c>
      <c r="E15" s="67">
        <f t="shared" si="6"/>
        <v>774.72</v>
      </c>
      <c r="F15" s="67">
        <f t="shared" si="7"/>
        <v>138.06</v>
      </c>
      <c r="G15" s="67">
        <f t="shared" si="8"/>
        <v>278.62</v>
      </c>
      <c r="H15" s="67">
        <f t="shared" si="9"/>
        <v>1191.4000000000001</v>
      </c>
    </row>
    <row r="16" spans="1:8" ht="15" thickBot="1" x14ac:dyDescent="0.35">
      <c r="A16" s="112"/>
      <c r="B16" s="17">
        <v>290547170</v>
      </c>
      <c r="C16" s="16" t="s">
        <v>29</v>
      </c>
      <c r="D16" s="18">
        <v>1</v>
      </c>
      <c r="E16" s="67">
        <f t="shared" si="6"/>
        <v>387.36</v>
      </c>
      <c r="F16" s="67">
        <f t="shared" si="7"/>
        <v>69.03</v>
      </c>
      <c r="G16" s="67">
        <f t="shared" si="8"/>
        <v>139.31</v>
      </c>
      <c r="H16" s="67">
        <f t="shared" si="9"/>
        <v>595.70000000000005</v>
      </c>
    </row>
    <row r="17" spans="1:8" ht="15" thickBot="1" x14ac:dyDescent="0.35">
      <c r="A17" s="113" t="s">
        <v>30</v>
      </c>
      <c r="B17" s="114"/>
      <c r="C17" s="115"/>
      <c r="D17" s="25">
        <v>4</v>
      </c>
      <c r="E17" s="70">
        <f>SUM(E14:E16)</f>
        <v>1549.44</v>
      </c>
      <c r="F17" s="70">
        <f t="shared" ref="F17:H17" si="10">SUM(F14:F16)</f>
        <v>276.12</v>
      </c>
      <c r="G17" s="70">
        <f t="shared" si="10"/>
        <v>557.24</v>
      </c>
      <c r="H17" s="70">
        <f t="shared" si="10"/>
        <v>2382.8000000000002</v>
      </c>
    </row>
    <row r="18" spans="1:8" ht="15" thickBot="1" x14ac:dyDescent="0.35">
      <c r="A18" s="110" t="s">
        <v>31</v>
      </c>
      <c r="B18" s="17">
        <v>190647718</v>
      </c>
      <c r="C18" s="16" t="s">
        <v>32</v>
      </c>
      <c r="D18" s="18">
        <v>1</v>
      </c>
      <c r="E18" s="92">
        <f t="shared" ref="E18:E19" si="11">+$D$285*D18</f>
        <v>387.36</v>
      </c>
      <c r="F18" s="92">
        <f t="shared" ref="F18:F19" si="12">+$D$286*D18</f>
        <v>69.03</v>
      </c>
      <c r="G18" s="92">
        <f t="shared" ref="G18:G19" si="13">+$D$287*D18</f>
        <v>139.31</v>
      </c>
      <c r="H18" s="92">
        <f t="shared" ref="H18:H19" si="14">SUM(E18:G18)</f>
        <v>595.70000000000005</v>
      </c>
    </row>
    <row r="19" spans="1:8" ht="15" thickBot="1" x14ac:dyDescent="0.35">
      <c r="A19" s="112"/>
      <c r="B19" s="17">
        <v>190649911</v>
      </c>
      <c r="C19" s="16" t="s">
        <v>33</v>
      </c>
      <c r="D19" s="18">
        <v>2</v>
      </c>
      <c r="E19" s="67">
        <f t="shared" si="11"/>
        <v>774.72</v>
      </c>
      <c r="F19" s="67">
        <f t="shared" si="12"/>
        <v>138.06</v>
      </c>
      <c r="G19" s="67">
        <f t="shared" si="13"/>
        <v>278.62</v>
      </c>
      <c r="H19" s="67">
        <f t="shared" si="14"/>
        <v>1191.4000000000001</v>
      </c>
    </row>
    <row r="20" spans="1:8" ht="15" thickBot="1" x14ac:dyDescent="0.35">
      <c r="A20" s="113" t="s">
        <v>34</v>
      </c>
      <c r="B20" s="114"/>
      <c r="C20" s="115"/>
      <c r="D20" s="25">
        <v>3</v>
      </c>
      <c r="E20" s="70">
        <f>SUM(E18:E19)</f>
        <v>1162.08</v>
      </c>
      <c r="F20" s="70">
        <f t="shared" ref="F20:H20" si="15">SUM(F18:F19)</f>
        <v>207.09</v>
      </c>
      <c r="G20" s="70">
        <f t="shared" si="15"/>
        <v>417.93</v>
      </c>
      <c r="H20" s="70">
        <f t="shared" si="15"/>
        <v>1787.1000000000001</v>
      </c>
    </row>
    <row r="21" spans="1:8" ht="15" thickBot="1" x14ac:dyDescent="0.35">
      <c r="A21" s="110" t="s">
        <v>35</v>
      </c>
      <c r="B21" s="17">
        <v>191847216</v>
      </c>
      <c r="C21" s="16" t="s">
        <v>36</v>
      </c>
      <c r="D21" s="18">
        <v>2</v>
      </c>
      <c r="E21" s="92">
        <f t="shared" ref="E21:E22" si="16">+$D$285*D21</f>
        <v>774.72</v>
      </c>
      <c r="F21" s="92">
        <f t="shared" ref="F21:F22" si="17">+$D$286*D21</f>
        <v>138.06</v>
      </c>
      <c r="G21" s="92">
        <f t="shared" ref="G21:G22" si="18">+$D$287*D21</f>
        <v>278.62</v>
      </c>
      <c r="H21" s="92">
        <f t="shared" ref="H21:H22" si="19">SUM(E21:G21)</f>
        <v>1191.4000000000001</v>
      </c>
    </row>
    <row r="22" spans="1:8" ht="15" thickBot="1" x14ac:dyDescent="0.35">
      <c r="A22" s="112"/>
      <c r="B22" s="17">
        <v>195472087</v>
      </c>
      <c r="C22" s="16" t="s">
        <v>37</v>
      </c>
      <c r="D22" s="18">
        <v>2</v>
      </c>
      <c r="E22" s="67">
        <f t="shared" si="16"/>
        <v>774.72</v>
      </c>
      <c r="F22" s="67">
        <f t="shared" si="17"/>
        <v>138.06</v>
      </c>
      <c r="G22" s="67">
        <f t="shared" si="18"/>
        <v>278.62</v>
      </c>
      <c r="H22" s="67">
        <f t="shared" si="19"/>
        <v>1191.4000000000001</v>
      </c>
    </row>
    <row r="23" spans="1:8" ht="15" thickBot="1" x14ac:dyDescent="0.35">
      <c r="A23" s="113" t="s">
        <v>38</v>
      </c>
      <c r="B23" s="114"/>
      <c r="C23" s="115"/>
      <c r="D23" s="25">
        <v>4</v>
      </c>
      <c r="E23" s="70">
        <f>SUM(E21:E22)</f>
        <v>1549.44</v>
      </c>
      <c r="F23" s="70">
        <f t="shared" ref="F23:H23" si="20">SUM(F21:F22)</f>
        <v>276.12</v>
      </c>
      <c r="G23" s="70">
        <f t="shared" si="20"/>
        <v>557.24</v>
      </c>
      <c r="H23" s="70">
        <f t="shared" si="20"/>
        <v>2382.8000000000002</v>
      </c>
    </row>
    <row r="24" spans="1:8" ht="15" thickBot="1" x14ac:dyDescent="0.35">
      <c r="A24" s="16" t="s">
        <v>39</v>
      </c>
      <c r="B24" s="17">
        <v>190302241</v>
      </c>
      <c r="C24" s="16" t="s">
        <v>40</v>
      </c>
      <c r="D24" s="18">
        <v>1</v>
      </c>
      <c r="E24" s="92">
        <f>+$D$285*D24</f>
        <v>387.36</v>
      </c>
      <c r="F24" s="92">
        <f>+$D$286*D24</f>
        <v>69.03</v>
      </c>
      <c r="G24" s="92">
        <f>+$D$287*D24</f>
        <v>139.31</v>
      </c>
      <c r="H24" s="92">
        <f>SUM(E24:G24)</f>
        <v>595.70000000000005</v>
      </c>
    </row>
    <row r="25" spans="1:8" ht="15" thickBot="1" x14ac:dyDescent="0.35">
      <c r="A25" s="113" t="s">
        <v>41</v>
      </c>
      <c r="B25" s="114"/>
      <c r="C25" s="115"/>
      <c r="D25" s="25">
        <v>1</v>
      </c>
      <c r="E25" s="70">
        <f>SUM(E24)</f>
        <v>387.36</v>
      </c>
      <c r="F25" s="70">
        <f>SUM(F24)</f>
        <v>69.03</v>
      </c>
      <c r="G25" s="70">
        <f t="shared" ref="G25:H25" si="21">SUM(G24)</f>
        <v>139.31</v>
      </c>
      <c r="H25" s="70">
        <f t="shared" si="21"/>
        <v>595.70000000000005</v>
      </c>
    </row>
    <row r="26" spans="1:8" ht="15" thickBot="1" x14ac:dyDescent="0.35">
      <c r="A26" s="16" t="s">
        <v>42</v>
      </c>
      <c r="B26" s="17">
        <v>190550151</v>
      </c>
      <c r="C26" s="16" t="s">
        <v>43</v>
      </c>
      <c r="D26" s="18">
        <v>4</v>
      </c>
      <c r="E26" s="92">
        <f>+$D$285*D26</f>
        <v>1549.44</v>
      </c>
      <c r="F26" s="92">
        <f>+$D$286*D26</f>
        <v>276.12</v>
      </c>
      <c r="G26" s="92">
        <f>+$D$287*D26</f>
        <v>557.24</v>
      </c>
      <c r="H26" s="92">
        <f>SUM(E26:G26)</f>
        <v>2382.8000000000002</v>
      </c>
    </row>
    <row r="27" spans="1:8" ht="15" thickBot="1" x14ac:dyDescent="0.35">
      <c r="A27" s="113" t="s">
        <v>44</v>
      </c>
      <c r="B27" s="114"/>
      <c r="C27" s="115"/>
      <c r="D27" s="25">
        <v>4</v>
      </c>
      <c r="E27" s="70">
        <f>SUM(E26)</f>
        <v>1549.44</v>
      </c>
      <c r="F27" s="70">
        <f t="shared" ref="F27:H27" si="22">SUM(F26)</f>
        <v>276.12</v>
      </c>
      <c r="G27" s="70">
        <f t="shared" si="22"/>
        <v>557.24</v>
      </c>
      <c r="H27" s="70">
        <f t="shared" si="22"/>
        <v>2382.8000000000002</v>
      </c>
    </row>
    <row r="28" spans="1:8" ht="15" thickBot="1" x14ac:dyDescent="0.35">
      <c r="A28" s="110" t="s">
        <v>45</v>
      </c>
      <c r="B28" s="17">
        <v>190916111</v>
      </c>
      <c r="C28" s="16" t="s">
        <v>46</v>
      </c>
      <c r="D28" s="18">
        <v>2</v>
      </c>
      <c r="E28" s="92">
        <f t="shared" ref="E28:E35" si="23">+$D$285*D28</f>
        <v>774.72</v>
      </c>
      <c r="F28" s="92">
        <f t="shared" ref="F28:F35" si="24">+$D$286*D28</f>
        <v>138.06</v>
      </c>
      <c r="G28" s="92">
        <f t="shared" ref="G28:G35" si="25">+$D$287*D28</f>
        <v>278.62</v>
      </c>
      <c r="H28" s="92">
        <f t="shared" ref="H28:H35" si="26">SUM(E28:G28)</f>
        <v>1191.4000000000001</v>
      </c>
    </row>
    <row r="29" spans="1:8" ht="15" thickBot="1" x14ac:dyDescent="0.35">
      <c r="A29" s="111"/>
      <c r="B29" s="17">
        <v>190916264</v>
      </c>
      <c r="C29" s="16" t="s">
        <v>47</v>
      </c>
      <c r="D29" s="18">
        <v>3</v>
      </c>
      <c r="E29" s="67">
        <f t="shared" si="23"/>
        <v>1162.08</v>
      </c>
      <c r="F29" s="67">
        <f t="shared" si="24"/>
        <v>207.09</v>
      </c>
      <c r="G29" s="67">
        <f t="shared" si="25"/>
        <v>417.93</v>
      </c>
      <c r="H29" s="67">
        <f t="shared" si="26"/>
        <v>1787.1</v>
      </c>
    </row>
    <row r="30" spans="1:8" ht="15" thickBot="1" x14ac:dyDescent="0.35">
      <c r="A30" s="111"/>
      <c r="B30" s="17">
        <v>190917551</v>
      </c>
      <c r="C30" s="16" t="s">
        <v>48</v>
      </c>
      <c r="D30" s="18">
        <v>2</v>
      </c>
      <c r="E30" s="67">
        <f t="shared" si="23"/>
        <v>774.72</v>
      </c>
      <c r="F30" s="67">
        <f t="shared" si="24"/>
        <v>138.06</v>
      </c>
      <c r="G30" s="67">
        <f t="shared" si="25"/>
        <v>278.62</v>
      </c>
      <c r="H30" s="67">
        <f t="shared" si="26"/>
        <v>1191.4000000000001</v>
      </c>
    </row>
    <row r="31" spans="1:8" ht="15" thickBot="1" x14ac:dyDescent="0.35">
      <c r="A31" s="111"/>
      <c r="B31" s="17">
        <v>190919036</v>
      </c>
      <c r="C31" s="16" t="s">
        <v>49</v>
      </c>
      <c r="D31" s="18">
        <v>2</v>
      </c>
      <c r="E31" s="67">
        <f t="shared" si="23"/>
        <v>774.72</v>
      </c>
      <c r="F31" s="67">
        <f t="shared" si="24"/>
        <v>138.06</v>
      </c>
      <c r="G31" s="67">
        <f t="shared" si="25"/>
        <v>278.62</v>
      </c>
      <c r="H31" s="67">
        <f t="shared" si="26"/>
        <v>1191.4000000000001</v>
      </c>
    </row>
    <row r="32" spans="1:8" ht="15" thickBot="1" x14ac:dyDescent="0.35">
      <c r="A32" s="111"/>
      <c r="B32" s="17">
        <v>190919189</v>
      </c>
      <c r="C32" s="16" t="s">
        <v>50</v>
      </c>
      <c r="D32" s="18">
        <v>2</v>
      </c>
      <c r="E32" s="67">
        <f t="shared" si="23"/>
        <v>774.72</v>
      </c>
      <c r="F32" s="67">
        <f t="shared" si="24"/>
        <v>138.06</v>
      </c>
      <c r="G32" s="67">
        <f t="shared" si="25"/>
        <v>278.62</v>
      </c>
      <c r="H32" s="67">
        <f t="shared" si="26"/>
        <v>1191.4000000000001</v>
      </c>
    </row>
    <row r="33" spans="1:8" ht="15" thickBot="1" x14ac:dyDescent="0.35">
      <c r="A33" s="111"/>
      <c r="B33" s="17">
        <v>190919221</v>
      </c>
      <c r="C33" s="16" t="s">
        <v>51</v>
      </c>
      <c r="D33" s="18">
        <v>6</v>
      </c>
      <c r="E33" s="67">
        <f t="shared" si="23"/>
        <v>2324.16</v>
      </c>
      <c r="F33" s="67">
        <f t="shared" si="24"/>
        <v>414.18</v>
      </c>
      <c r="G33" s="67">
        <f t="shared" si="25"/>
        <v>835.86</v>
      </c>
      <c r="H33" s="67">
        <f t="shared" si="26"/>
        <v>3574.2</v>
      </c>
    </row>
    <row r="34" spans="1:8" ht="15" thickBot="1" x14ac:dyDescent="0.35">
      <c r="A34" s="111"/>
      <c r="B34" s="17">
        <v>191873296</v>
      </c>
      <c r="C34" s="16" t="s">
        <v>52</v>
      </c>
      <c r="D34" s="18">
        <v>5</v>
      </c>
      <c r="E34" s="67">
        <f t="shared" si="23"/>
        <v>1936.8000000000002</v>
      </c>
      <c r="F34" s="67">
        <f t="shared" si="24"/>
        <v>345.15</v>
      </c>
      <c r="G34" s="67">
        <f t="shared" si="25"/>
        <v>696.55</v>
      </c>
      <c r="H34" s="67">
        <f t="shared" si="26"/>
        <v>2978.5</v>
      </c>
    </row>
    <row r="35" spans="1:8" ht="15" thickBot="1" x14ac:dyDescent="0.35">
      <c r="A35" s="112"/>
      <c r="B35" s="17">
        <v>290918120</v>
      </c>
      <c r="C35" s="16" t="s">
        <v>53</v>
      </c>
      <c r="D35" s="18">
        <v>3</v>
      </c>
      <c r="E35" s="67">
        <f t="shared" si="23"/>
        <v>1162.08</v>
      </c>
      <c r="F35" s="67">
        <f t="shared" si="24"/>
        <v>207.09</v>
      </c>
      <c r="G35" s="67">
        <f t="shared" si="25"/>
        <v>417.93</v>
      </c>
      <c r="H35" s="67">
        <f t="shared" si="26"/>
        <v>1787.1</v>
      </c>
    </row>
    <row r="36" spans="1:8" ht="15" thickBot="1" x14ac:dyDescent="0.35">
      <c r="A36" s="113" t="s">
        <v>54</v>
      </c>
      <c r="B36" s="114"/>
      <c r="C36" s="115"/>
      <c r="D36" s="25">
        <v>25</v>
      </c>
      <c r="E36" s="70">
        <f>SUM(E28:E35)</f>
        <v>9684</v>
      </c>
      <c r="F36" s="70">
        <f t="shared" ref="F36:H36" si="27">SUM(F28:F35)</f>
        <v>1725.7499999999998</v>
      </c>
      <c r="G36" s="70">
        <f t="shared" si="27"/>
        <v>3482.7499999999995</v>
      </c>
      <c r="H36" s="70">
        <f t="shared" si="27"/>
        <v>14892.499999999998</v>
      </c>
    </row>
    <row r="37" spans="1:8" ht="15" thickBot="1" x14ac:dyDescent="0.35">
      <c r="A37" s="110" t="s">
        <v>55</v>
      </c>
      <c r="B37" s="17">
        <v>190387416</v>
      </c>
      <c r="C37" s="16" t="s">
        <v>56</v>
      </c>
      <c r="D37" s="18">
        <v>4</v>
      </c>
      <c r="E37" s="92">
        <f t="shared" ref="E37:E39" si="28">+$D$285*D37</f>
        <v>1549.44</v>
      </c>
      <c r="F37" s="92">
        <f t="shared" ref="F37:F39" si="29">+$D$286*D37</f>
        <v>276.12</v>
      </c>
      <c r="G37" s="92">
        <f t="shared" ref="G37:G39" si="30">+$D$287*D37</f>
        <v>557.24</v>
      </c>
      <c r="H37" s="92">
        <f t="shared" ref="H37:H39" si="31">SUM(E37:G37)</f>
        <v>2382.8000000000002</v>
      </c>
    </row>
    <row r="38" spans="1:8" ht="15" thickBot="1" x14ac:dyDescent="0.35">
      <c r="A38" s="111"/>
      <c r="B38" s="17">
        <v>190397862</v>
      </c>
      <c r="C38" s="16" t="s">
        <v>57</v>
      </c>
      <c r="D38" s="18">
        <v>1</v>
      </c>
      <c r="E38" s="67">
        <f t="shared" si="28"/>
        <v>387.36</v>
      </c>
      <c r="F38" s="67">
        <f t="shared" si="29"/>
        <v>69.03</v>
      </c>
      <c r="G38" s="67">
        <f t="shared" si="30"/>
        <v>139.31</v>
      </c>
      <c r="H38" s="67">
        <f t="shared" si="31"/>
        <v>595.70000000000005</v>
      </c>
    </row>
    <row r="39" spans="1:8" ht="15" thickBot="1" x14ac:dyDescent="0.35">
      <c r="A39" s="112"/>
      <c r="B39" s="17">
        <v>190399347</v>
      </c>
      <c r="C39" s="16" t="s">
        <v>58</v>
      </c>
      <c r="D39" s="18">
        <v>2</v>
      </c>
      <c r="E39" s="67">
        <f t="shared" si="28"/>
        <v>774.72</v>
      </c>
      <c r="F39" s="67">
        <f t="shared" si="29"/>
        <v>138.06</v>
      </c>
      <c r="G39" s="67">
        <f t="shared" si="30"/>
        <v>278.62</v>
      </c>
      <c r="H39" s="67">
        <f t="shared" si="31"/>
        <v>1191.4000000000001</v>
      </c>
    </row>
    <row r="40" spans="1:8" ht="15" thickBot="1" x14ac:dyDescent="0.35">
      <c r="A40" s="113" t="s">
        <v>59</v>
      </c>
      <c r="B40" s="114"/>
      <c r="C40" s="115"/>
      <c r="D40" s="25">
        <v>7</v>
      </c>
      <c r="E40" s="70">
        <f>SUM(E37:E39)</f>
        <v>2711.5200000000004</v>
      </c>
      <c r="F40" s="70">
        <f t="shared" ref="F40:H40" si="32">SUM(F37:F39)</f>
        <v>483.21</v>
      </c>
      <c r="G40" s="70">
        <f t="shared" si="32"/>
        <v>975.17</v>
      </c>
      <c r="H40" s="70">
        <f t="shared" si="32"/>
        <v>4169.8999999999996</v>
      </c>
    </row>
    <row r="41" spans="1:8" ht="15" thickBot="1" x14ac:dyDescent="0.35">
      <c r="A41" s="16" t="s">
        <v>60</v>
      </c>
      <c r="B41" s="17">
        <v>191638451</v>
      </c>
      <c r="C41" s="16" t="s">
        <v>61</v>
      </c>
      <c r="D41" s="18">
        <v>2</v>
      </c>
      <c r="E41" s="92">
        <f>+$D$285*D41</f>
        <v>774.72</v>
      </c>
      <c r="F41" s="92">
        <f>+$D$286*D41</f>
        <v>138.06</v>
      </c>
      <c r="G41" s="92">
        <f>+$D$287*D41</f>
        <v>278.62</v>
      </c>
      <c r="H41" s="92">
        <f>SUM(E41:G41)</f>
        <v>1191.4000000000001</v>
      </c>
    </row>
    <row r="42" spans="1:8" ht="15" thickBot="1" x14ac:dyDescent="0.35">
      <c r="A42" s="113" t="s">
        <v>62</v>
      </c>
      <c r="B42" s="114"/>
      <c r="C42" s="115"/>
      <c r="D42" s="25">
        <v>2</v>
      </c>
      <c r="E42" s="70">
        <f>SUM(E41)</f>
        <v>774.72</v>
      </c>
      <c r="F42" s="70">
        <f t="shared" ref="F42:H42" si="33">SUM(F41)</f>
        <v>138.06</v>
      </c>
      <c r="G42" s="70">
        <f t="shared" si="33"/>
        <v>278.62</v>
      </c>
      <c r="H42" s="70">
        <f t="shared" si="33"/>
        <v>1191.4000000000001</v>
      </c>
    </row>
    <row r="43" spans="1:8" ht="15" thickBot="1" x14ac:dyDescent="0.35">
      <c r="A43" s="110" t="s">
        <v>63</v>
      </c>
      <c r="B43" s="17">
        <v>191075177</v>
      </c>
      <c r="C43" s="16" t="s">
        <v>64</v>
      </c>
      <c r="D43" s="18">
        <v>1</v>
      </c>
      <c r="E43" s="92">
        <f t="shared" ref="E43:E57" si="34">+$D$285*D43</f>
        <v>387.36</v>
      </c>
      <c r="F43" s="92">
        <f t="shared" ref="F43:F57" si="35">+$D$286*D43</f>
        <v>69.03</v>
      </c>
      <c r="G43" s="92">
        <f t="shared" ref="G43:G57" si="36">+$D$287*D43</f>
        <v>139.31</v>
      </c>
      <c r="H43" s="92">
        <f t="shared" ref="H43:H57" si="37">SUM(E43:G43)</f>
        <v>595.70000000000005</v>
      </c>
    </row>
    <row r="44" spans="1:8" ht="15" thickBot="1" x14ac:dyDescent="0.35">
      <c r="A44" s="111"/>
      <c r="B44" s="17">
        <v>191075362</v>
      </c>
      <c r="C44" s="16" t="s">
        <v>65</v>
      </c>
      <c r="D44" s="18">
        <v>1</v>
      </c>
      <c r="E44" s="67">
        <f t="shared" si="34"/>
        <v>387.36</v>
      </c>
      <c r="F44" s="67">
        <f t="shared" si="35"/>
        <v>69.03</v>
      </c>
      <c r="G44" s="67">
        <f t="shared" si="36"/>
        <v>139.31</v>
      </c>
      <c r="H44" s="67">
        <f t="shared" si="37"/>
        <v>595.70000000000005</v>
      </c>
    </row>
    <row r="45" spans="1:8" ht="15" thickBot="1" x14ac:dyDescent="0.35">
      <c r="A45" s="111"/>
      <c r="B45" s="17">
        <v>191075743</v>
      </c>
      <c r="C45" s="16" t="s">
        <v>66</v>
      </c>
      <c r="D45" s="18">
        <v>4</v>
      </c>
      <c r="E45" s="67">
        <f t="shared" si="34"/>
        <v>1549.44</v>
      </c>
      <c r="F45" s="67">
        <f t="shared" si="35"/>
        <v>276.12</v>
      </c>
      <c r="G45" s="67">
        <f t="shared" si="36"/>
        <v>557.24</v>
      </c>
      <c r="H45" s="67">
        <f t="shared" si="37"/>
        <v>2382.8000000000002</v>
      </c>
    </row>
    <row r="46" spans="1:8" ht="15" thickBot="1" x14ac:dyDescent="0.35">
      <c r="A46" s="111"/>
      <c r="B46" s="17">
        <v>191092326</v>
      </c>
      <c r="C46" s="16" t="s">
        <v>67</v>
      </c>
      <c r="D46" s="18">
        <v>1</v>
      </c>
      <c r="E46" s="67">
        <f t="shared" si="34"/>
        <v>387.36</v>
      </c>
      <c r="F46" s="67">
        <f t="shared" si="35"/>
        <v>69.03</v>
      </c>
      <c r="G46" s="67">
        <f t="shared" si="36"/>
        <v>139.31</v>
      </c>
      <c r="H46" s="67">
        <f t="shared" si="37"/>
        <v>595.70000000000005</v>
      </c>
    </row>
    <row r="47" spans="1:8" ht="15" thickBot="1" x14ac:dyDescent="0.35">
      <c r="A47" s="111"/>
      <c r="B47" s="17">
        <v>191093951</v>
      </c>
      <c r="C47" s="16" t="s">
        <v>68</v>
      </c>
      <c r="D47" s="18">
        <v>2</v>
      </c>
      <c r="E47" s="67">
        <f t="shared" si="34"/>
        <v>774.72</v>
      </c>
      <c r="F47" s="67">
        <f t="shared" si="35"/>
        <v>138.06</v>
      </c>
      <c r="G47" s="67">
        <f t="shared" si="36"/>
        <v>278.62</v>
      </c>
      <c r="H47" s="67">
        <f t="shared" si="37"/>
        <v>1191.4000000000001</v>
      </c>
    </row>
    <row r="48" spans="1:8" ht="15" thickBot="1" x14ac:dyDescent="0.35">
      <c r="A48" s="111"/>
      <c r="B48" s="17">
        <v>191095589</v>
      </c>
      <c r="C48" s="16" t="s">
        <v>69</v>
      </c>
      <c r="D48" s="18">
        <v>1</v>
      </c>
      <c r="E48" s="67">
        <f t="shared" si="34"/>
        <v>387.36</v>
      </c>
      <c r="F48" s="67">
        <f t="shared" si="35"/>
        <v>69.03</v>
      </c>
      <c r="G48" s="67">
        <f t="shared" si="36"/>
        <v>139.31</v>
      </c>
      <c r="H48" s="67">
        <f t="shared" si="37"/>
        <v>595.70000000000005</v>
      </c>
    </row>
    <row r="49" spans="1:8" ht="15" thickBot="1" x14ac:dyDescent="0.35">
      <c r="A49" s="111"/>
      <c r="B49" s="17">
        <v>191097063</v>
      </c>
      <c r="C49" s="16" t="s">
        <v>70</v>
      </c>
      <c r="D49" s="18">
        <v>2</v>
      </c>
      <c r="E49" s="67">
        <f t="shared" si="34"/>
        <v>774.72</v>
      </c>
      <c r="F49" s="67">
        <f t="shared" si="35"/>
        <v>138.06</v>
      </c>
      <c r="G49" s="67">
        <f t="shared" si="36"/>
        <v>278.62</v>
      </c>
      <c r="H49" s="67">
        <f t="shared" si="37"/>
        <v>1191.4000000000001</v>
      </c>
    </row>
    <row r="50" spans="1:8" ht="15" thickBot="1" x14ac:dyDescent="0.35">
      <c r="A50" s="111"/>
      <c r="B50" s="17">
        <v>191098546</v>
      </c>
      <c r="C50" s="16" t="s">
        <v>71</v>
      </c>
      <c r="D50" s="18">
        <v>4</v>
      </c>
      <c r="E50" s="67">
        <f t="shared" si="34"/>
        <v>1549.44</v>
      </c>
      <c r="F50" s="67">
        <f t="shared" si="35"/>
        <v>276.12</v>
      </c>
      <c r="G50" s="67">
        <f t="shared" si="36"/>
        <v>557.24</v>
      </c>
      <c r="H50" s="67">
        <f t="shared" si="37"/>
        <v>2382.8000000000002</v>
      </c>
    </row>
    <row r="51" spans="1:8" ht="15" thickBot="1" x14ac:dyDescent="0.35">
      <c r="A51" s="111"/>
      <c r="B51" s="17">
        <v>291074980</v>
      </c>
      <c r="C51" s="16" t="s">
        <v>72</v>
      </c>
      <c r="D51" s="18">
        <v>1</v>
      </c>
      <c r="E51" s="67">
        <f t="shared" si="34"/>
        <v>387.36</v>
      </c>
      <c r="F51" s="67">
        <f t="shared" si="35"/>
        <v>69.03</v>
      </c>
      <c r="G51" s="67">
        <f t="shared" si="36"/>
        <v>139.31</v>
      </c>
      <c r="H51" s="67">
        <f t="shared" si="37"/>
        <v>595.70000000000005</v>
      </c>
    </row>
    <row r="52" spans="1:8" ht="15" thickBot="1" x14ac:dyDescent="0.35">
      <c r="A52" s="111"/>
      <c r="B52" s="17">
        <v>291075210</v>
      </c>
      <c r="C52" s="16" t="s">
        <v>73</v>
      </c>
      <c r="D52" s="18">
        <v>5</v>
      </c>
      <c r="E52" s="67">
        <f t="shared" si="34"/>
        <v>1936.8000000000002</v>
      </c>
      <c r="F52" s="67">
        <f t="shared" si="35"/>
        <v>345.15</v>
      </c>
      <c r="G52" s="67">
        <f t="shared" si="36"/>
        <v>696.55</v>
      </c>
      <c r="H52" s="67">
        <f t="shared" si="37"/>
        <v>2978.5</v>
      </c>
    </row>
    <row r="53" spans="1:8" ht="15" thickBot="1" x14ac:dyDescent="0.35">
      <c r="A53" s="111"/>
      <c r="B53" s="17">
        <v>291090080</v>
      </c>
      <c r="C53" s="16" t="s">
        <v>74</v>
      </c>
      <c r="D53" s="18">
        <v>2</v>
      </c>
      <c r="E53" s="67">
        <f t="shared" si="34"/>
        <v>774.72</v>
      </c>
      <c r="F53" s="67">
        <f t="shared" si="35"/>
        <v>138.06</v>
      </c>
      <c r="G53" s="67">
        <f t="shared" si="36"/>
        <v>278.62</v>
      </c>
      <c r="H53" s="67">
        <f t="shared" si="37"/>
        <v>1191.4000000000001</v>
      </c>
    </row>
    <row r="54" spans="1:8" ht="15" thickBot="1" x14ac:dyDescent="0.35">
      <c r="A54" s="111"/>
      <c r="B54" s="17">
        <v>291095960</v>
      </c>
      <c r="C54" s="16" t="s">
        <v>75</v>
      </c>
      <c r="D54" s="18">
        <v>2</v>
      </c>
      <c r="E54" s="67">
        <f t="shared" si="34"/>
        <v>774.72</v>
      </c>
      <c r="F54" s="67">
        <f t="shared" si="35"/>
        <v>138.06</v>
      </c>
      <c r="G54" s="67">
        <f t="shared" si="36"/>
        <v>278.62</v>
      </c>
      <c r="H54" s="67">
        <f t="shared" si="37"/>
        <v>1191.4000000000001</v>
      </c>
    </row>
    <row r="55" spans="1:8" ht="15" thickBot="1" x14ac:dyDescent="0.35">
      <c r="A55" s="111"/>
      <c r="B55" s="17">
        <v>291097630</v>
      </c>
      <c r="C55" s="16" t="s">
        <v>76</v>
      </c>
      <c r="D55" s="18">
        <v>2</v>
      </c>
      <c r="E55" s="67">
        <f t="shared" si="34"/>
        <v>774.72</v>
      </c>
      <c r="F55" s="67">
        <f t="shared" si="35"/>
        <v>138.06</v>
      </c>
      <c r="G55" s="67">
        <f t="shared" si="36"/>
        <v>278.62</v>
      </c>
      <c r="H55" s="67">
        <f t="shared" si="37"/>
        <v>1191.4000000000001</v>
      </c>
    </row>
    <row r="56" spans="1:8" ht="15" thickBot="1" x14ac:dyDescent="0.35">
      <c r="A56" s="111"/>
      <c r="B56" s="17">
        <v>291631130</v>
      </c>
      <c r="C56" s="16" t="s">
        <v>77</v>
      </c>
      <c r="D56" s="18">
        <v>3</v>
      </c>
      <c r="E56" s="67">
        <f t="shared" si="34"/>
        <v>1162.08</v>
      </c>
      <c r="F56" s="67">
        <f t="shared" si="35"/>
        <v>207.09</v>
      </c>
      <c r="G56" s="67">
        <f t="shared" si="36"/>
        <v>417.93</v>
      </c>
      <c r="H56" s="67">
        <f t="shared" si="37"/>
        <v>1787.1</v>
      </c>
    </row>
    <row r="57" spans="1:8" ht="15" thickBot="1" x14ac:dyDescent="0.35">
      <c r="A57" s="112"/>
      <c r="B57" s="17">
        <v>305236534</v>
      </c>
      <c r="C57" s="16" t="s">
        <v>78</v>
      </c>
      <c r="D57" s="18">
        <v>3</v>
      </c>
      <c r="E57" s="67">
        <f t="shared" si="34"/>
        <v>1162.08</v>
      </c>
      <c r="F57" s="67">
        <f t="shared" si="35"/>
        <v>207.09</v>
      </c>
      <c r="G57" s="67">
        <f t="shared" si="36"/>
        <v>417.93</v>
      </c>
      <c r="H57" s="67">
        <f t="shared" si="37"/>
        <v>1787.1</v>
      </c>
    </row>
    <row r="58" spans="1:8" ht="15" thickBot="1" x14ac:dyDescent="0.35">
      <c r="A58" s="113" t="s">
        <v>79</v>
      </c>
      <c r="B58" s="114"/>
      <c r="C58" s="115"/>
      <c r="D58" s="25">
        <v>34</v>
      </c>
      <c r="E58" s="70">
        <f>SUM(E43:E57)</f>
        <v>13170.239999999998</v>
      </c>
      <c r="F58" s="70">
        <f t="shared" ref="F58:H58" si="38">SUM(F43:F57)</f>
        <v>2347.02</v>
      </c>
      <c r="G58" s="70">
        <f t="shared" si="38"/>
        <v>4736.54</v>
      </c>
      <c r="H58" s="70">
        <f t="shared" si="38"/>
        <v>20253.8</v>
      </c>
    </row>
    <row r="59" spans="1:8" ht="15" thickBot="1" x14ac:dyDescent="0.35">
      <c r="A59" s="110" t="s">
        <v>80</v>
      </c>
      <c r="B59" s="17">
        <v>190398583</v>
      </c>
      <c r="C59" s="16" t="s">
        <v>81</v>
      </c>
      <c r="D59" s="18">
        <v>1</v>
      </c>
      <c r="E59" s="92">
        <f t="shared" ref="E59:E60" si="39">+$D$285*D59</f>
        <v>387.36</v>
      </c>
      <c r="F59" s="92">
        <f t="shared" ref="F59:F60" si="40">+$D$286*D59</f>
        <v>69.03</v>
      </c>
      <c r="G59" s="92">
        <f t="shared" ref="G59:G60" si="41">+$D$287*D59</f>
        <v>139.31</v>
      </c>
      <c r="H59" s="92">
        <f t="shared" ref="H59:H60" si="42">SUM(E59:G59)</f>
        <v>595.70000000000005</v>
      </c>
    </row>
    <row r="60" spans="1:8" ht="15" thickBot="1" x14ac:dyDescent="0.35">
      <c r="A60" s="112"/>
      <c r="B60" s="17">
        <v>190398964</v>
      </c>
      <c r="C60" s="16" t="s">
        <v>82</v>
      </c>
      <c r="D60" s="18">
        <v>2</v>
      </c>
      <c r="E60" s="67">
        <f t="shared" si="39"/>
        <v>774.72</v>
      </c>
      <c r="F60" s="67">
        <f t="shared" si="40"/>
        <v>138.06</v>
      </c>
      <c r="G60" s="67">
        <f t="shared" si="41"/>
        <v>278.62</v>
      </c>
      <c r="H60" s="67">
        <f t="shared" si="42"/>
        <v>1191.4000000000001</v>
      </c>
    </row>
    <row r="61" spans="1:8" ht="15" thickBot="1" x14ac:dyDescent="0.35">
      <c r="A61" s="113" t="s">
        <v>83</v>
      </c>
      <c r="B61" s="114"/>
      <c r="C61" s="115"/>
      <c r="D61" s="25">
        <v>3</v>
      </c>
      <c r="E61" s="70">
        <f>SUM(E59:E60)</f>
        <v>1162.08</v>
      </c>
      <c r="F61" s="70">
        <f t="shared" ref="F61:H61" si="43">SUM(F59:F60)</f>
        <v>207.09</v>
      </c>
      <c r="G61" s="70">
        <f t="shared" si="43"/>
        <v>417.93</v>
      </c>
      <c r="H61" s="70">
        <f t="shared" si="43"/>
        <v>1787.1000000000001</v>
      </c>
    </row>
    <row r="62" spans="1:8" ht="15" thickBot="1" x14ac:dyDescent="0.35">
      <c r="A62" s="110" t="s">
        <v>84</v>
      </c>
      <c r="B62" s="17">
        <v>191018151</v>
      </c>
      <c r="C62" s="16" t="s">
        <v>85</v>
      </c>
      <c r="D62" s="18">
        <v>2</v>
      </c>
      <c r="E62" s="92">
        <f t="shared" ref="E62:E65" si="44">+$D$285*D62</f>
        <v>774.72</v>
      </c>
      <c r="F62" s="92">
        <f t="shared" ref="F62:F65" si="45">+$D$286*D62</f>
        <v>138.06</v>
      </c>
      <c r="G62" s="92">
        <f t="shared" ref="G62:G65" si="46">+$D$287*D62</f>
        <v>278.62</v>
      </c>
      <c r="H62" s="92">
        <f t="shared" ref="H62:H65" si="47">SUM(E62:G62)</f>
        <v>1191.4000000000001</v>
      </c>
    </row>
    <row r="63" spans="1:8" ht="15" thickBot="1" x14ac:dyDescent="0.35">
      <c r="A63" s="111"/>
      <c r="B63" s="17">
        <v>191018532</v>
      </c>
      <c r="C63" s="16" t="s">
        <v>86</v>
      </c>
      <c r="D63" s="18">
        <v>3</v>
      </c>
      <c r="E63" s="67">
        <f t="shared" si="44"/>
        <v>1162.08</v>
      </c>
      <c r="F63" s="67">
        <f t="shared" si="45"/>
        <v>207.09</v>
      </c>
      <c r="G63" s="67">
        <f t="shared" si="46"/>
        <v>417.93</v>
      </c>
      <c r="H63" s="67">
        <f t="shared" si="47"/>
        <v>1787.1</v>
      </c>
    </row>
    <row r="64" spans="1:8" ht="15" thickBot="1" x14ac:dyDescent="0.35">
      <c r="A64" s="111"/>
      <c r="B64" s="17">
        <v>191018685</v>
      </c>
      <c r="C64" s="16" t="s">
        <v>87</v>
      </c>
      <c r="D64" s="18">
        <v>5</v>
      </c>
      <c r="E64" s="67">
        <f t="shared" si="44"/>
        <v>1936.8000000000002</v>
      </c>
      <c r="F64" s="67">
        <f t="shared" si="45"/>
        <v>345.15</v>
      </c>
      <c r="G64" s="67">
        <f t="shared" si="46"/>
        <v>696.55</v>
      </c>
      <c r="H64" s="67">
        <f t="shared" si="47"/>
        <v>2978.5</v>
      </c>
    </row>
    <row r="65" spans="1:8" ht="15" thickBot="1" x14ac:dyDescent="0.35">
      <c r="A65" s="112"/>
      <c r="B65" s="17">
        <v>291018490</v>
      </c>
      <c r="C65" s="16" t="s">
        <v>88</v>
      </c>
      <c r="D65" s="18">
        <v>2</v>
      </c>
      <c r="E65" s="67">
        <f t="shared" si="44"/>
        <v>774.72</v>
      </c>
      <c r="F65" s="67">
        <f t="shared" si="45"/>
        <v>138.06</v>
      </c>
      <c r="G65" s="67">
        <f t="shared" si="46"/>
        <v>278.62</v>
      </c>
      <c r="H65" s="67">
        <f t="shared" si="47"/>
        <v>1191.4000000000001</v>
      </c>
    </row>
    <row r="66" spans="1:8" ht="15" thickBot="1" x14ac:dyDescent="0.35">
      <c r="A66" s="113" t="s">
        <v>89</v>
      </c>
      <c r="B66" s="114"/>
      <c r="C66" s="115"/>
      <c r="D66" s="25">
        <v>12</v>
      </c>
      <c r="E66" s="70">
        <f>SUM(E62:E65)</f>
        <v>4648.3200000000006</v>
      </c>
      <c r="F66" s="70">
        <f t="shared" ref="F66:H66" si="48">SUM(F62:F65)</f>
        <v>828.3599999999999</v>
      </c>
      <c r="G66" s="70">
        <f t="shared" si="48"/>
        <v>1671.7199999999998</v>
      </c>
      <c r="H66" s="70">
        <f t="shared" si="48"/>
        <v>7148.4</v>
      </c>
    </row>
    <row r="67" spans="1:8" ht="15" thickBot="1" x14ac:dyDescent="0.35">
      <c r="A67" s="110" t="s">
        <v>90</v>
      </c>
      <c r="B67" s="17">
        <v>190091812</v>
      </c>
      <c r="C67" s="16" t="s">
        <v>91</v>
      </c>
      <c r="D67" s="18">
        <v>2</v>
      </c>
      <c r="E67" s="92">
        <f t="shared" ref="E67:E72" si="49">+$D$285*D67</f>
        <v>774.72</v>
      </c>
      <c r="F67" s="92">
        <f t="shared" ref="F67:F72" si="50">+$D$286*D67</f>
        <v>138.06</v>
      </c>
      <c r="G67" s="92">
        <f t="shared" ref="G67:G72" si="51">+$D$287*D67</f>
        <v>278.62</v>
      </c>
      <c r="H67" s="92">
        <f t="shared" ref="H67:H72" si="52">SUM(E67:G67)</f>
        <v>1191.4000000000001</v>
      </c>
    </row>
    <row r="68" spans="1:8" ht="15" thickBot="1" x14ac:dyDescent="0.35">
      <c r="A68" s="111"/>
      <c r="B68" s="17">
        <v>190092729</v>
      </c>
      <c r="C68" s="16" t="s">
        <v>92</v>
      </c>
      <c r="D68" s="18">
        <v>1</v>
      </c>
      <c r="E68" s="67">
        <f t="shared" si="49"/>
        <v>387.36</v>
      </c>
      <c r="F68" s="67">
        <f t="shared" si="50"/>
        <v>69.03</v>
      </c>
      <c r="G68" s="67">
        <f t="shared" si="51"/>
        <v>139.31</v>
      </c>
      <c r="H68" s="67">
        <f t="shared" si="52"/>
        <v>595.70000000000005</v>
      </c>
    </row>
    <row r="69" spans="1:8" ht="15" thickBot="1" x14ac:dyDescent="0.35">
      <c r="A69" s="111"/>
      <c r="B69" s="17">
        <v>190093592</v>
      </c>
      <c r="C69" s="16" t="s">
        <v>93</v>
      </c>
      <c r="D69" s="18">
        <v>1</v>
      </c>
      <c r="E69" s="67">
        <f t="shared" si="49"/>
        <v>387.36</v>
      </c>
      <c r="F69" s="67">
        <f t="shared" si="50"/>
        <v>69.03</v>
      </c>
      <c r="G69" s="67">
        <f t="shared" si="51"/>
        <v>139.31</v>
      </c>
      <c r="H69" s="67">
        <f t="shared" si="52"/>
        <v>595.70000000000005</v>
      </c>
    </row>
    <row r="70" spans="1:8" ht="15" thickBot="1" x14ac:dyDescent="0.35">
      <c r="A70" s="111"/>
      <c r="B70" s="17">
        <v>190093788</v>
      </c>
      <c r="C70" s="16" t="s">
        <v>94</v>
      </c>
      <c r="D70" s="18">
        <v>1</v>
      </c>
      <c r="E70" s="67">
        <f t="shared" si="49"/>
        <v>387.36</v>
      </c>
      <c r="F70" s="67">
        <f t="shared" si="50"/>
        <v>69.03</v>
      </c>
      <c r="G70" s="67">
        <f t="shared" si="51"/>
        <v>139.31</v>
      </c>
      <c r="H70" s="67">
        <f t="shared" si="52"/>
        <v>595.70000000000005</v>
      </c>
    </row>
    <row r="71" spans="1:8" ht="15" thickBot="1" x14ac:dyDescent="0.35">
      <c r="A71" s="111"/>
      <c r="B71" s="17">
        <v>190113212</v>
      </c>
      <c r="C71" s="16" t="s">
        <v>96</v>
      </c>
      <c r="D71" s="94">
        <f>4-1</f>
        <v>3</v>
      </c>
      <c r="E71" s="67">
        <f t="shared" si="49"/>
        <v>1162.08</v>
      </c>
      <c r="F71" s="67">
        <f t="shared" si="50"/>
        <v>207.09</v>
      </c>
      <c r="G71" s="67">
        <f t="shared" si="51"/>
        <v>417.93</v>
      </c>
      <c r="H71" s="67">
        <f t="shared" si="52"/>
        <v>1787.1</v>
      </c>
    </row>
    <row r="72" spans="1:8" ht="15" thickBot="1" x14ac:dyDescent="0.35">
      <c r="A72" s="112"/>
      <c r="B72" s="17">
        <v>190113365</v>
      </c>
      <c r="C72" s="16" t="s">
        <v>97</v>
      </c>
      <c r="D72" s="94">
        <f>12-2</f>
        <v>10</v>
      </c>
      <c r="E72" s="67">
        <f t="shared" si="49"/>
        <v>3873.6000000000004</v>
      </c>
      <c r="F72" s="67">
        <f t="shared" si="50"/>
        <v>690.3</v>
      </c>
      <c r="G72" s="67">
        <f t="shared" si="51"/>
        <v>1393.1</v>
      </c>
      <c r="H72" s="67">
        <f t="shared" si="52"/>
        <v>5957</v>
      </c>
    </row>
    <row r="73" spans="1:8" ht="15" thickBot="1" x14ac:dyDescent="0.35">
      <c r="A73" s="113" t="s">
        <v>98</v>
      </c>
      <c r="B73" s="114"/>
      <c r="C73" s="115"/>
      <c r="D73" s="25">
        <f>21-2-1</f>
        <v>18</v>
      </c>
      <c r="E73" s="70">
        <f>SUM(E67:E72)</f>
        <v>6972.4800000000005</v>
      </c>
      <c r="F73" s="70">
        <f t="shared" ref="F73:H73" si="53">SUM(F67:F72)</f>
        <v>1242.54</v>
      </c>
      <c r="G73" s="70">
        <f t="shared" si="53"/>
        <v>2507.58</v>
      </c>
      <c r="H73" s="70">
        <f t="shared" si="53"/>
        <v>10722.6</v>
      </c>
    </row>
    <row r="74" spans="1:8" ht="15" thickBot="1" x14ac:dyDescent="0.35">
      <c r="A74" s="110" t="s">
        <v>99</v>
      </c>
      <c r="B74" s="17">
        <v>190428083</v>
      </c>
      <c r="C74" s="16" t="s">
        <v>100</v>
      </c>
      <c r="D74" s="18">
        <v>1</v>
      </c>
      <c r="E74" s="92">
        <f t="shared" ref="E74:E84" si="54">+$D$285*D74</f>
        <v>387.36</v>
      </c>
      <c r="F74" s="92">
        <f t="shared" ref="F74:F84" si="55">+$D$286*D74</f>
        <v>69.03</v>
      </c>
      <c r="G74" s="92">
        <f t="shared" ref="G74:G84" si="56">+$D$287*D74</f>
        <v>139.31</v>
      </c>
      <c r="H74" s="92">
        <f t="shared" ref="H74:H84" si="57">SUM(E74:G74)</f>
        <v>595.70000000000005</v>
      </c>
    </row>
    <row r="75" spans="1:8" ht="15" thickBot="1" x14ac:dyDescent="0.35">
      <c r="A75" s="111"/>
      <c r="B75" s="17">
        <v>190428845</v>
      </c>
      <c r="C75" s="16" t="s">
        <v>413</v>
      </c>
      <c r="D75" s="18">
        <v>1</v>
      </c>
      <c r="E75" s="67">
        <f t="shared" si="54"/>
        <v>387.36</v>
      </c>
      <c r="F75" s="67">
        <f t="shared" si="55"/>
        <v>69.03</v>
      </c>
      <c r="G75" s="67">
        <f t="shared" si="56"/>
        <v>139.31</v>
      </c>
      <c r="H75" s="67">
        <f t="shared" si="57"/>
        <v>595.70000000000005</v>
      </c>
    </row>
    <row r="76" spans="1:8" ht="15" thickBot="1" x14ac:dyDescent="0.35">
      <c r="A76" s="111"/>
      <c r="B76" s="17">
        <v>190432886</v>
      </c>
      <c r="C76" s="16" t="s">
        <v>101</v>
      </c>
      <c r="D76" s="18">
        <v>2</v>
      </c>
      <c r="E76" s="67">
        <f t="shared" si="54"/>
        <v>774.72</v>
      </c>
      <c r="F76" s="67">
        <f t="shared" si="55"/>
        <v>138.06</v>
      </c>
      <c r="G76" s="67">
        <f t="shared" si="56"/>
        <v>278.62</v>
      </c>
      <c r="H76" s="67">
        <f t="shared" si="57"/>
        <v>1191.4000000000001</v>
      </c>
    </row>
    <row r="77" spans="1:8" ht="15" thickBot="1" x14ac:dyDescent="0.35">
      <c r="A77" s="111"/>
      <c r="B77" s="17">
        <v>190433792</v>
      </c>
      <c r="C77" s="16" t="s">
        <v>414</v>
      </c>
      <c r="D77" s="18">
        <v>2</v>
      </c>
      <c r="E77" s="67">
        <f t="shared" si="54"/>
        <v>774.72</v>
      </c>
      <c r="F77" s="67">
        <f t="shared" si="55"/>
        <v>138.06</v>
      </c>
      <c r="G77" s="67">
        <f t="shared" si="56"/>
        <v>278.62</v>
      </c>
      <c r="H77" s="67">
        <f t="shared" si="57"/>
        <v>1191.4000000000001</v>
      </c>
    </row>
    <row r="78" spans="1:8" ht="15" thickBot="1" x14ac:dyDescent="0.35">
      <c r="A78" s="111"/>
      <c r="B78" s="17">
        <v>190434360</v>
      </c>
      <c r="C78" s="16" t="s">
        <v>415</v>
      </c>
      <c r="D78" s="18">
        <v>1</v>
      </c>
      <c r="E78" s="67">
        <f t="shared" si="54"/>
        <v>387.36</v>
      </c>
      <c r="F78" s="67">
        <f t="shared" si="55"/>
        <v>69.03</v>
      </c>
      <c r="G78" s="67">
        <f t="shared" si="56"/>
        <v>139.31</v>
      </c>
      <c r="H78" s="67">
        <f t="shared" si="57"/>
        <v>595.70000000000005</v>
      </c>
    </row>
    <row r="79" spans="1:8" ht="15" thickBot="1" x14ac:dyDescent="0.35">
      <c r="A79" s="111"/>
      <c r="B79" s="17">
        <v>190434937</v>
      </c>
      <c r="C79" s="16" t="s">
        <v>102</v>
      </c>
      <c r="D79" s="18">
        <v>1</v>
      </c>
      <c r="E79" s="67">
        <f t="shared" si="54"/>
        <v>387.36</v>
      </c>
      <c r="F79" s="67">
        <f t="shared" si="55"/>
        <v>69.03</v>
      </c>
      <c r="G79" s="67">
        <f t="shared" si="56"/>
        <v>139.31</v>
      </c>
      <c r="H79" s="67">
        <f t="shared" si="57"/>
        <v>595.70000000000005</v>
      </c>
    </row>
    <row r="80" spans="1:8" ht="15" thickBot="1" x14ac:dyDescent="0.35">
      <c r="A80" s="111"/>
      <c r="B80" s="17">
        <v>190435081</v>
      </c>
      <c r="C80" s="16" t="s">
        <v>416</v>
      </c>
      <c r="D80" s="18">
        <v>4</v>
      </c>
      <c r="E80" s="67">
        <f t="shared" si="54"/>
        <v>1549.44</v>
      </c>
      <c r="F80" s="67">
        <f t="shared" si="55"/>
        <v>276.12</v>
      </c>
      <c r="G80" s="67">
        <f t="shared" si="56"/>
        <v>557.24</v>
      </c>
      <c r="H80" s="67">
        <f t="shared" si="57"/>
        <v>2382.8000000000002</v>
      </c>
    </row>
    <row r="81" spans="1:8" ht="15" thickBot="1" x14ac:dyDescent="0.35">
      <c r="A81" s="111"/>
      <c r="B81" s="17">
        <v>190436183</v>
      </c>
      <c r="C81" s="16" t="s">
        <v>103</v>
      </c>
      <c r="D81" s="18">
        <v>1</v>
      </c>
      <c r="E81" s="67">
        <f t="shared" si="54"/>
        <v>387.36</v>
      </c>
      <c r="F81" s="67">
        <f t="shared" si="55"/>
        <v>69.03</v>
      </c>
      <c r="G81" s="67">
        <f t="shared" si="56"/>
        <v>139.31</v>
      </c>
      <c r="H81" s="67">
        <f t="shared" si="57"/>
        <v>595.70000000000005</v>
      </c>
    </row>
    <row r="82" spans="1:8" ht="15" thickBot="1" x14ac:dyDescent="0.35">
      <c r="A82" s="111"/>
      <c r="B82" s="17">
        <v>190436411</v>
      </c>
      <c r="C82" s="16" t="s">
        <v>104</v>
      </c>
      <c r="D82" s="18">
        <v>3</v>
      </c>
      <c r="E82" s="67">
        <f t="shared" si="54"/>
        <v>1162.08</v>
      </c>
      <c r="F82" s="67">
        <f t="shared" si="55"/>
        <v>207.09</v>
      </c>
      <c r="G82" s="67">
        <f t="shared" si="56"/>
        <v>417.93</v>
      </c>
      <c r="H82" s="67">
        <f t="shared" si="57"/>
        <v>1787.1</v>
      </c>
    </row>
    <row r="83" spans="1:8" ht="15" thickBot="1" x14ac:dyDescent="0.35">
      <c r="A83" s="111"/>
      <c r="B83" s="17">
        <v>190437328</v>
      </c>
      <c r="C83" s="16" t="s">
        <v>421</v>
      </c>
      <c r="D83" s="18">
        <v>1</v>
      </c>
      <c r="E83" s="67">
        <f t="shared" si="54"/>
        <v>387.36</v>
      </c>
      <c r="F83" s="67">
        <f t="shared" si="55"/>
        <v>69.03</v>
      </c>
      <c r="G83" s="67">
        <f t="shared" si="56"/>
        <v>139.31</v>
      </c>
      <c r="H83" s="67">
        <f t="shared" si="57"/>
        <v>595.70000000000005</v>
      </c>
    </row>
    <row r="84" spans="1:8" ht="15" thickBot="1" x14ac:dyDescent="0.35">
      <c r="A84" s="112"/>
      <c r="B84" s="17">
        <v>306136387</v>
      </c>
      <c r="C84" s="16" t="s">
        <v>418</v>
      </c>
      <c r="D84" s="18">
        <v>2</v>
      </c>
      <c r="E84" s="67">
        <f t="shared" si="54"/>
        <v>774.72</v>
      </c>
      <c r="F84" s="67">
        <f t="shared" si="55"/>
        <v>138.06</v>
      </c>
      <c r="G84" s="67">
        <f t="shared" si="56"/>
        <v>278.62</v>
      </c>
      <c r="H84" s="67">
        <f t="shared" si="57"/>
        <v>1191.4000000000001</v>
      </c>
    </row>
    <row r="85" spans="1:8" ht="15" thickBot="1" x14ac:dyDescent="0.35">
      <c r="A85" s="113" t="s">
        <v>107</v>
      </c>
      <c r="B85" s="114"/>
      <c r="C85" s="115"/>
      <c r="D85" s="25">
        <v>19</v>
      </c>
      <c r="E85" s="70">
        <f>SUM(E74:E84)</f>
        <v>7359.8399999999992</v>
      </c>
      <c r="F85" s="70">
        <f t="shared" ref="F85:H85" si="58">SUM(F74:F84)</f>
        <v>1311.57</v>
      </c>
      <c r="G85" s="70">
        <f t="shared" si="58"/>
        <v>2646.89</v>
      </c>
      <c r="H85" s="70">
        <f t="shared" si="58"/>
        <v>11318.300000000001</v>
      </c>
    </row>
    <row r="86" spans="1:8" ht="15" thickBot="1" x14ac:dyDescent="0.35">
      <c r="A86" s="16" t="s">
        <v>108</v>
      </c>
      <c r="B86" s="17">
        <v>190041033</v>
      </c>
      <c r="C86" s="16" t="s">
        <v>109</v>
      </c>
      <c r="D86" s="18">
        <v>2</v>
      </c>
      <c r="E86" s="92">
        <f>+$D$285*D86</f>
        <v>774.72</v>
      </c>
      <c r="F86" s="92">
        <f>+$D$286*D86</f>
        <v>138.06</v>
      </c>
      <c r="G86" s="92">
        <f>+$D$287*D86</f>
        <v>278.62</v>
      </c>
      <c r="H86" s="92">
        <f>SUM(E86:G86)</f>
        <v>1191.4000000000001</v>
      </c>
    </row>
    <row r="87" spans="1:8" ht="15" thickBot="1" x14ac:dyDescent="0.35">
      <c r="A87" s="113" t="s">
        <v>110</v>
      </c>
      <c r="B87" s="114"/>
      <c r="C87" s="115"/>
      <c r="D87" s="25">
        <v>2</v>
      </c>
      <c r="E87" s="70">
        <f>SUM(E86)</f>
        <v>774.72</v>
      </c>
      <c r="F87" s="70">
        <f t="shared" ref="F87:H87" si="59">SUM(F86)</f>
        <v>138.06</v>
      </c>
      <c r="G87" s="70">
        <f t="shared" si="59"/>
        <v>278.62</v>
      </c>
      <c r="H87" s="70">
        <f t="shared" si="59"/>
        <v>1191.4000000000001</v>
      </c>
    </row>
    <row r="88" spans="1:8" ht="15" thickBot="1" x14ac:dyDescent="0.35">
      <c r="A88" s="110" t="s">
        <v>111</v>
      </c>
      <c r="B88" s="17">
        <v>190607232</v>
      </c>
      <c r="C88" s="16" t="s">
        <v>112</v>
      </c>
      <c r="D88" s="18">
        <v>1</v>
      </c>
      <c r="E88" s="92">
        <f t="shared" ref="E88:E91" si="60">+$D$285*D88</f>
        <v>387.36</v>
      </c>
      <c r="F88" s="92">
        <f t="shared" ref="F88:F91" si="61">+$D$286*D88</f>
        <v>69.03</v>
      </c>
      <c r="G88" s="92">
        <f t="shared" ref="G88:G91" si="62">+$D$287*D88</f>
        <v>139.31</v>
      </c>
      <c r="H88" s="92">
        <f t="shared" ref="H88:H91" si="63">SUM(E88:G88)</f>
        <v>595.70000000000005</v>
      </c>
    </row>
    <row r="89" spans="1:8" ht="15" thickBot="1" x14ac:dyDescent="0.35">
      <c r="A89" s="111"/>
      <c r="B89" s="17">
        <v>190608487</v>
      </c>
      <c r="C89" s="16" t="s">
        <v>113</v>
      </c>
      <c r="D89" s="18">
        <v>1</v>
      </c>
      <c r="E89" s="67">
        <f t="shared" si="60"/>
        <v>387.36</v>
      </c>
      <c r="F89" s="67">
        <f t="shared" si="61"/>
        <v>69.03</v>
      </c>
      <c r="G89" s="67">
        <f t="shared" si="62"/>
        <v>139.31</v>
      </c>
      <c r="H89" s="67">
        <f t="shared" si="63"/>
        <v>595.70000000000005</v>
      </c>
    </row>
    <row r="90" spans="1:8" ht="15" thickBot="1" x14ac:dyDescent="0.35">
      <c r="A90" s="111"/>
      <c r="B90" s="17">
        <v>190609240</v>
      </c>
      <c r="C90" s="16" t="s">
        <v>114</v>
      </c>
      <c r="D90" s="18">
        <v>1</v>
      </c>
      <c r="E90" s="67">
        <f t="shared" si="60"/>
        <v>387.36</v>
      </c>
      <c r="F90" s="67">
        <f t="shared" si="61"/>
        <v>69.03</v>
      </c>
      <c r="G90" s="67">
        <f t="shared" si="62"/>
        <v>139.31</v>
      </c>
      <c r="H90" s="67">
        <f t="shared" si="63"/>
        <v>595.70000000000005</v>
      </c>
    </row>
    <row r="91" spans="1:8" ht="15" thickBot="1" x14ac:dyDescent="0.35">
      <c r="A91" s="112"/>
      <c r="B91" s="17">
        <v>190609436</v>
      </c>
      <c r="C91" s="16" t="s">
        <v>115</v>
      </c>
      <c r="D91" s="18">
        <v>2</v>
      </c>
      <c r="E91" s="67">
        <f t="shared" si="60"/>
        <v>774.72</v>
      </c>
      <c r="F91" s="67">
        <f t="shared" si="61"/>
        <v>138.06</v>
      </c>
      <c r="G91" s="67">
        <f t="shared" si="62"/>
        <v>278.62</v>
      </c>
      <c r="H91" s="67">
        <f t="shared" si="63"/>
        <v>1191.4000000000001</v>
      </c>
    </row>
    <row r="92" spans="1:8" ht="15" thickBot="1" x14ac:dyDescent="0.35">
      <c r="A92" s="113" t="s">
        <v>116</v>
      </c>
      <c r="B92" s="114"/>
      <c r="C92" s="115"/>
      <c r="D92" s="25">
        <v>5</v>
      </c>
      <c r="E92" s="70">
        <f>SUM(E88:E91)</f>
        <v>1936.8</v>
      </c>
      <c r="F92" s="70">
        <f t="shared" ref="F92:H92" si="64">SUM(F88:F91)</f>
        <v>345.15</v>
      </c>
      <c r="G92" s="70">
        <f t="shared" si="64"/>
        <v>696.55</v>
      </c>
      <c r="H92" s="70">
        <f t="shared" si="64"/>
        <v>2978.5</v>
      </c>
    </row>
    <row r="93" spans="1:8" ht="15" thickBot="1" x14ac:dyDescent="0.35">
      <c r="A93" s="16" t="s">
        <v>117</v>
      </c>
      <c r="B93" s="17">
        <v>290379840</v>
      </c>
      <c r="C93" s="16" t="s">
        <v>118</v>
      </c>
      <c r="D93" s="18">
        <v>1</v>
      </c>
      <c r="E93" s="92">
        <f>+$D$285*D93</f>
        <v>387.36</v>
      </c>
      <c r="F93" s="92">
        <f>+$D$286*D93</f>
        <v>69.03</v>
      </c>
      <c r="G93" s="92">
        <f>+$D$287*D93</f>
        <v>139.31</v>
      </c>
      <c r="H93" s="92">
        <f>SUM(E93:G93)</f>
        <v>595.70000000000005</v>
      </c>
    </row>
    <row r="94" spans="1:8" ht="15" thickBot="1" x14ac:dyDescent="0.35">
      <c r="A94" s="113" t="s">
        <v>119</v>
      </c>
      <c r="B94" s="114"/>
      <c r="C94" s="115"/>
      <c r="D94" s="25">
        <v>1</v>
      </c>
      <c r="E94" s="70">
        <f>SUM(E93)</f>
        <v>387.36</v>
      </c>
      <c r="F94" s="70">
        <f t="shared" ref="F94:H94" si="65">SUM(F93)</f>
        <v>69.03</v>
      </c>
      <c r="G94" s="70">
        <f t="shared" si="65"/>
        <v>139.31</v>
      </c>
      <c r="H94" s="70">
        <f t="shared" si="65"/>
        <v>595.70000000000005</v>
      </c>
    </row>
    <row r="95" spans="1:8" ht="15" thickBot="1" x14ac:dyDescent="0.35">
      <c r="A95" s="16" t="s">
        <v>120</v>
      </c>
      <c r="B95" s="17">
        <v>191231861</v>
      </c>
      <c r="C95" s="16" t="s">
        <v>122</v>
      </c>
      <c r="D95" s="18">
        <v>1</v>
      </c>
      <c r="E95" s="92">
        <f>+$D$285*D95</f>
        <v>387.36</v>
      </c>
      <c r="F95" s="92">
        <f>+$D$286*D95</f>
        <v>69.03</v>
      </c>
      <c r="G95" s="92">
        <f>+$D$287*D95</f>
        <v>139.31</v>
      </c>
      <c r="H95" s="92">
        <f>SUM(E95:G95)</f>
        <v>595.70000000000005</v>
      </c>
    </row>
    <row r="96" spans="1:8" ht="15" thickBot="1" x14ac:dyDescent="0.35">
      <c r="A96" s="113" t="s">
        <v>123</v>
      </c>
      <c r="B96" s="114"/>
      <c r="C96" s="115"/>
      <c r="D96" s="25">
        <v>1</v>
      </c>
      <c r="E96" s="70">
        <f>SUM(E95)</f>
        <v>387.36</v>
      </c>
      <c r="F96" s="70">
        <f t="shared" ref="F96:H96" si="66">SUM(F95)</f>
        <v>69.03</v>
      </c>
      <c r="G96" s="70">
        <f t="shared" si="66"/>
        <v>139.31</v>
      </c>
      <c r="H96" s="70">
        <f t="shared" si="66"/>
        <v>595.70000000000005</v>
      </c>
    </row>
    <row r="97" spans="1:8" ht="15" thickBot="1" x14ac:dyDescent="0.35">
      <c r="A97" s="110" t="s">
        <v>124</v>
      </c>
      <c r="B97" s="17">
        <v>190697888</v>
      </c>
      <c r="C97" s="16" t="s">
        <v>125</v>
      </c>
      <c r="D97" s="18">
        <v>3</v>
      </c>
      <c r="E97" s="92">
        <f t="shared" ref="E97:E98" si="67">+$D$285*D97</f>
        <v>1162.08</v>
      </c>
      <c r="F97" s="92">
        <f t="shared" ref="F97:F98" si="68">+$D$286*D97</f>
        <v>207.09</v>
      </c>
      <c r="G97" s="92">
        <f t="shared" ref="G97:G98" si="69">+$D$287*D97</f>
        <v>417.93</v>
      </c>
      <c r="H97" s="92">
        <f t="shared" ref="H97:H98" si="70">SUM(E97:G97)</f>
        <v>1787.1</v>
      </c>
    </row>
    <row r="98" spans="1:8" ht="15" thickBot="1" x14ac:dyDescent="0.35">
      <c r="A98" s="112"/>
      <c r="B98" s="17">
        <v>290687770</v>
      </c>
      <c r="C98" s="16" t="s">
        <v>126</v>
      </c>
      <c r="D98" s="18">
        <v>11</v>
      </c>
      <c r="E98" s="67">
        <f t="shared" si="67"/>
        <v>4260.96</v>
      </c>
      <c r="F98" s="67">
        <f t="shared" si="68"/>
        <v>759.33</v>
      </c>
      <c r="G98" s="67">
        <f t="shared" si="69"/>
        <v>1532.41</v>
      </c>
      <c r="H98" s="67">
        <f t="shared" si="70"/>
        <v>6552.7</v>
      </c>
    </row>
    <row r="99" spans="1:8" ht="15" thickBot="1" x14ac:dyDescent="0.35">
      <c r="A99" s="113" t="s">
        <v>127</v>
      </c>
      <c r="B99" s="114"/>
      <c r="C99" s="115"/>
      <c r="D99" s="25">
        <v>14</v>
      </c>
      <c r="E99" s="70">
        <f>SUM(E97:E98)</f>
        <v>5423.04</v>
      </c>
      <c r="F99" s="70">
        <f t="shared" ref="F99:H99" si="71">SUM(F97:F98)</f>
        <v>966.42000000000007</v>
      </c>
      <c r="G99" s="70">
        <f t="shared" si="71"/>
        <v>1950.3400000000001</v>
      </c>
      <c r="H99" s="70">
        <f t="shared" si="71"/>
        <v>8339.7999999999993</v>
      </c>
    </row>
    <row r="100" spans="1:8" ht="15" thickBot="1" x14ac:dyDescent="0.35">
      <c r="A100" s="16" t="s">
        <v>128</v>
      </c>
      <c r="B100" s="17">
        <v>190273996</v>
      </c>
      <c r="C100" s="16" t="s">
        <v>129</v>
      </c>
      <c r="D100" s="18">
        <v>1</v>
      </c>
      <c r="E100" s="92">
        <f>+$D$285*D100</f>
        <v>387.36</v>
      </c>
      <c r="F100" s="92">
        <f>+$D$286*D100</f>
        <v>69.03</v>
      </c>
      <c r="G100" s="92">
        <f>+$D$287*D100</f>
        <v>139.31</v>
      </c>
      <c r="H100" s="92">
        <f>SUM(E100:G100)</f>
        <v>595.70000000000005</v>
      </c>
    </row>
    <row r="101" spans="1:8" ht="15" thickBot="1" x14ac:dyDescent="0.35">
      <c r="A101" s="113" t="s">
        <v>130</v>
      </c>
      <c r="B101" s="114"/>
      <c r="C101" s="115"/>
      <c r="D101" s="25">
        <v>1</v>
      </c>
      <c r="E101" s="70">
        <f>SUM(E100)</f>
        <v>387.36</v>
      </c>
      <c r="F101" s="70">
        <f t="shared" ref="F101:H101" si="72">SUM(F100)</f>
        <v>69.03</v>
      </c>
      <c r="G101" s="70">
        <f t="shared" si="72"/>
        <v>139.31</v>
      </c>
      <c r="H101" s="70">
        <f t="shared" si="72"/>
        <v>595.70000000000005</v>
      </c>
    </row>
    <row r="102" spans="1:8" ht="15" thickBot="1" x14ac:dyDescent="0.35">
      <c r="A102" s="110" t="s">
        <v>131</v>
      </c>
      <c r="B102" s="17">
        <v>190375061</v>
      </c>
      <c r="C102" s="16" t="s">
        <v>132</v>
      </c>
      <c r="D102" s="18">
        <v>2</v>
      </c>
      <c r="E102" s="92">
        <f t="shared" ref="E102:E110" si="73">+$D$285*D102</f>
        <v>774.72</v>
      </c>
      <c r="F102" s="92">
        <f t="shared" ref="F102:F110" si="74">+$D$286*D102</f>
        <v>138.06</v>
      </c>
      <c r="G102" s="92">
        <f t="shared" ref="G102:G110" si="75">+$D$287*D102</f>
        <v>278.62</v>
      </c>
      <c r="H102" s="92">
        <f t="shared" ref="H102:H110" si="76">SUM(E102:G102)</f>
        <v>1191.4000000000001</v>
      </c>
    </row>
    <row r="103" spans="1:8" ht="15" thickBot="1" x14ac:dyDescent="0.35">
      <c r="A103" s="111"/>
      <c r="B103" s="17">
        <v>190375595</v>
      </c>
      <c r="C103" s="16" t="s">
        <v>133</v>
      </c>
      <c r="D103" s="18">
        <v>3</v>
      </c>
      <c r="E103" s="67">
        <f t="shared" si="73"/>
        <v>1162.08</v>
      </c>
      <c r="F103" s="67">
        <f t="shared" si="74"/>
        <v>207.09</v>
      </c>
      <c r="G103" s="67">
        <f t="shared" si="75"/>
        <v>417.93</v>
      </c>
      <c r="H103" s="67">
        <f t="shared" si="76"/>
        <v>1787.1</v>
      </c>
    </row>
    <row r="104" spans="1:8" ht="15" thickBot="1" x14ac:dyDescent="0.35">
      <c r="A104" s="111"/>
      <c r="B104" s="17">
        <v>190377799</v>
      </c>
      <c r="C104" s="16" t="s">
        <v>134</v>
      </c>
      <c r="D104" s="18">
        <v>5</v>
      </c>
      <c r="E104" s="67">
        <f t="shared" si="73"/>
        <v>1936.8000000000002</v>
      </c>
      <c r="F104" s="67">
        <f t="shared" si="74"/>
        <v>345.15</v>
      </c>
      <c r="G104" s="67">
        <f t="shared" si="75"/>
        <v>696.55</v>
      </c>
      <c r="H104" s="67">
        <f t="shared" si="76"/>
        <v>2978.5</v>
      </c>
    </row>
    <row r="105" spans="1:8" ht="15" thickBot="1" x14ac:dyDescent="0.35">
      <c r="A105" s="111"/>
      <c r="B105" s="17">
        <v>190413238</v>
      </c>
      <c r="C105" s="16" t="s">
        <v>135</v>
      </c>
      <c r="D105" s="18">
        <v>2</v>
      </c>
      <c r="E105" s="67">
        <f t="shared" si="73"/>
        <v>774.72</v>
      </c>
      <c r="F105" s="67">
        <f t="shared" si="74"/>
        <v>138.06</v>
      </c>
      <c r="G105" s="67">
        <f t="shared" si="75"/>
        <v>278.62</v>
      </c>
      <c r="H105" s="67">
        <f t="shared" si="76"/>
        <v>1191.4000000000001</v>
      </c>
    </row>
    <row r="106" spans="1:8" ht="15" thickBot="1" x14ac:dyDescent="0.35">
      <c r="A106" s="111"/>
      <c r="B106" s="17">
        <v>190413761</v>
      </c>
      <c r="C106" s="16" t="s">
        <v>136</v>
      </c>
      <c r="D106" s="18">
        <v>1</v>
      </c>
      <c r="E106" s="67">
        <f t="shared" si="73"/>
        <v>387.36</v>
      </c>
      <c r="F106" s="67">
        <f t="shared" si="74"/>
        <v>69.03</v>
      </c>
      <c r="G106" s="67">
        <f t="shared" si="75"/>
        <v>139.31</v>
      </c>
      <c r="H106" s="67">
        <f t="shared" si="76"/>
        <v>595.70000000000005</v>
      </c>
    </row>
    <row r="107" spans="1:8" ht="15" thickBot="1" x14ac:dyDescent="0.35">
      <c r="A107" s="111"/>
      <c r="B107" s="17">
        <v>190416490</v>
      </c>
      <c r="C107" s="16" t="s">
        <v>137</v>
      </c>
      <c r="D107" s="18">
        <v>1</v>
      </c>
      <c r="E107" s="67">
        <f t="shared" si="73"/>
        <v>387.36</v>
      </c>
      <c r="F107" s="67">
        <f t="shared" si="74"/>
        <v>69.03</v>
      </c>
      <c r="G107" s="67">
        <f t="shared" si="75"/>
        <v>139.31</v>
      </c>
      <c r="H107" s="67">
        <f t="shared" si="76"/>
        <v>595.70000000000005</v>
      </c>
    </row>
    <row r="108" spans="1:8" ht="15" thickBot="1" x14ac:dyDescent="0.35">
      <c r="A108" s="111"/>
      <c r="B108" s="17">
        <v>190416871</v>
      </c>
      <c r="C108" s="16" t="s">
        <v>138</v>
      </c>
      <c r="D108" s="18">
        <v>1</v>
      </c>
      <c r="E108" s="67">
        <f t="shared" si="73"/>
        <v>387.36</v>
      </c>
      <c r="F108" s="67">
        <f t="shared" si="74"/>
        <v>69.03</v>
      </c>
      <c r="G108" s="67">
        <f t="shared" si="75"/>
        <v>139.31</v>
      </c>
      <c r="H108" s="67">
        <f t="shared" si="76"/>
        <v>595.70000000000005</v>
      </c>
    </row>
    <row r="109" spans="1:8" ht="15" thickBot="1" x14ac:dyDescent="0.35">
      <c r="A109" s="111"/>
      <c r="B109" s="17">
        <v>190418018</v>
      </c>
      <c r="C109" s="16" t="s">
        <v>139</v>
      </c>
      <c r="D109" s="18">
        <v>1</v>
      </c>
      <c r="E109" s="67">
        <f t="shared" si="73"/>
        <v>387.36</v>
      </c>
      <c r="F109" s="67">
        <f t="shared" si="74"/>
        <v>69.03</v>
      </c>
      <c r="G109" s="67">
        <f t="shared" si="75"/>
        <v>139.31</v>
      </c>
      <c r="H109" s="67">
        <f t="shared" si="76"/>
        <v>595.70000000000005</v>
      </c>
    </row>
    <row r="110" spans="1:8" ht="15" thickBot="1" x14ac:dyDescent="0.35">
      <c r="A110" s="112"/>
      <c r="B110" s="17">
        <v>190418356</v>
      </c>
      <c r="C110" s="16" t="s">
        <v>140</v>
      </c>
      <c r="D110" s="18">
        <v>2</v>
      </c>
      <c r="E110" s="67">
        <f t="shared" si="73"/>
        <v>774.72</v>
      </c>
      <c r="F110" s="67">
        <f t="shared" si="74"/>
        <v>138.06</v>
      </c>
      <c r="G110" s="67">
        <f t="shared" si="75"/>
        <v>278.62</v>
      </c>
      <c r="H110" s="67">
        <f t="shared" si="76"/>
        <v>1191.4000000000001</v>
      </c>
    </row>
    <row r="111" spans="1:8" ht="15" thickBot="1" x14ac:dyDescent="0.35">
      <c r="A111" s="113" t="s">
        <v>142</v>
      </c>
      <c r="B111" s="114"/>
      <c r="C111" s="115"/>
      <c r="D111" s="25">
        <v>18</v>
      </c>
      <c r="E111" s="70">
        <f>SUM(E102:E110)</f>
        <v>6972.48</v>
      </c>
      <c r="F111" s="70">
        <f t="shared" ref="F111:H111" si="77">SUM(F102:F110)</f>
        <v>1242.5399999999997</v>
      </c>
      <c r="G111" s="70">
        <f t="shared" si="77"/>
        <v>2507.5799999999995</v>
      </c>
      <c r="H111" s="70">
        <f t="shared" si="77"/>
        <v>10722.6</v>
      </c>
    </row>
    <row r="112" spans="1:8" ht="15" thickBot="1" x14ac:dyDescent="0.35">
      <c r="A112" s="110" t="s">
        <v>143</v>
      </c>
      <c r="B112" s="17">
        <v>190389043</v>
      </c>
      <c r="C112" s="16" t="s">
        <v>144</v>
      </c>
      <c r="D112" s="18">
        <v>1</v>
      </c>
      <c r="E112" s="92">
        <f t="shared" ref="E112:E117" si="78">+$D$285*D112</f>
        <v>387.36</v>
      </c>
      <c r="F112" s="92">
        <f t="shared" ref="F112:F117" si="79">+$D$286*D112</f>
        <v>69.03</v>
      </c>
      <c r="G112" s="92">
        <f t="shared" ref="G112:G117" si="80">+$D$287*D112</f>
        <v>139.31</v>
      </c>
      <c r="H112" s="92">
        <f t="shared" ref="H112:H117" si="81">SUM(E112:G112)</f>
        <v>595.70000000000005</v>
      </c>
    </row>
    <row r="113" spans="1:8" ht="15" thickBot="1" x14ac:dyDescent="0.35">
      <c r="A113" s="111"/>
      <c r="B113" s="17">
        <v>190389381</v>
      </c>
      <c r="C113" s="16" t="s">
        <v>145</v>
      </c>
      <c r="D113" s="18">
        <v>9</v>
      </c>
      <c r="E113" s="67">
        <f t="shared" si="78"/>
        <v>3486.2400000000002</v>
      </c>
      <c r="F113" s="67">
        <f t="shared" si="79"/>
        <v>621.27</v>
      </c>
      <c r="G113" s="67">
        <f t="shared" si="80"/>
        <v>1253.79</v>
      </c>
      <c r="H113" s="67">
        <f t="shared" si="81"/>
        <v>5361.3</v>
      </c>
    </row>
    <row r="114" spans="1:8" ht="15" thickBot="1" x14ac:dyDescent="0.35">
      <c r="A114" s="111"/>
      <c r="B114" s="17">
        <v>190390355</v>
      </c>
      <c r="C114" s="16" t="s">
        <v>146</v>
      </c>
      <c r="D114" s="18">
        <v>7</v>
      </c>
      <c r="E114" s="67">
        <f t="shared" si="78"/>
        <v>2711.52</v>
      </c>
      <c r="F114" s="67">
        <f t="shared" si="79"/>
        <v>483.21000000000004</v>
      </c>
      <c r="G114" s="67">
        <f t="shared" si="80"/>
        <v>975.17000000000007</v>
      </c>
      <c r="H114" s="67">
        <f t="shared" si="81"/>
        <v>4169.8999999999996</v>
      </c>
    </row>
    <row r="115" spans="1:8" ht="15" thickBot="1" x14ac:dyDescent="0.35">
      <c r="A115" s="111"/>
      <c r="B115" s="17">
        <v>190398245</v>
      </c>
      <c r="C115" s="16" t="s">
        <v>147</v>
      </c>
      <c r="D115" s="18">
        <v>3</v>
      </c>
      <c r="E115" s="67">
        <f t="shared" si="78"/>
        <v>1162.08</v>
      </c>
      <c r="F115" s="67">
        <f t="shared" si="79"/>
        <v>207.09</v>
      </c>
      <c r="G115" s="67">
        <f t="shared" si="80"/>
        <v>417.93</v>
      </c>
      <c r="H115" s="67">
        <f t="shared" si="81"/>
        <v>1787.1</v>
      </c>
    </row>
    <row r="116" spans="1:8" ht="15" thickBot="1" x14ac:dyDescent="0.35">
      <c r="A116" s="111"/>
      <c r="B116" s="17">
        <v>190398430</v>
      </c>
      <c r="C116" s="16" t="s">
        <v>148</v>
      </c>
      <c r="D116" s="18">
        <v>4</v>
      </c>
      <c r="E116" s="67">
        <f t="shared" si="78"/>
        <v>1549.44</v>
      </c>
      <c r="F116" s="67">
        <f t="shared" si="79"/>
        <v>276.12</v>
      </c>
      <c r="G116" s="67">
        <f t="shared" si="80"/>
        <v>557.24</v>
      </c>
      <c r="H116" s="67">
        <f t="shared" si="81"/>
        <v>2382.8000000000002</v>
      </c>
    </row>
    <row r="117" spans="1:8" ht="15" thickBot="1" x14ac:dyDescent="0.35">
      <c r="A117" s="112"/>
      <c r="B117" s="17">
        <v>190400881</v>
      </c>
      <c r="C117" s="16" t="s">
        <v>149</v>
      </c>
      <c r="D117" s="18">
        <v>1</v>
      </c>
      <c r="E117" s="67">
        <f t="shared" si="78"/>
        <v>387.36</v>
      </c>
      <c r="F117" s="67">
        <f t="shared" si="79"/>
        <v>69.03</v>
      </c>
      <c r="G117" s="67">
        <f t="shared" si="80"/>
        <v>139.31</v>
      </c>
      <c r="H117" s="67">
        <f t="shared" si="81"/>
        <v>595.70000000000005</v>
      </c>
    </row>
    <row r="118" spans="1:8" ht="15" thickBot="1" x14ac:dyDescent="0.35">
      <c r="A118" s="113" t="s">
        <v>150</v>
      </c>
      <c r="B118" s="114"/>
      <c r="C118" s="115"/>
      <c r="D118" s="25">
        <v>25</v>
      </c>
      <c r="E118" s="70">
        <f>SUM(E112:E117)</f>
        <v>9684.0000000000018</v>
      </c>
      <c r="F118" s="70">
        <f t="shared" ref="F118:H118" si="82">SUM(F112:F117)</f>
        <v>1725.7499999999998</v>
      </c>
      <c r="G118" s="70">
        <f t="shared" si="82"/>
        <v>3482.7499999999995</v>
      </c>
      <c r="H118" s="70">
        <f t="shared" si="82"/>
        <v>14892.5</v>
      </c>
    </row>
    <row r="119" spans="1:8" ht="15" thickBot="1" x14ac:dyDescent="0.35">
      <c r="A119" s="110" t="s">
        <v>151</v>
      </c>
      <c r="B119" s="17">
        <v>190615485</v>
      </c>
      <c r="C119" s="16" t="s">
        <v>152</v>
      </c>
      <c r="D119" s="18">
        <v>2</v>
      </c>
      <c r="E119" s="92">
        <f t="shared" ref="E119:E125" si="83">+$D$285*D119</f>
        <v>774.72</v>
      </c>
      <c r="F119" s="92">
        <f t="shared" ref="F119:F125" si="84">+$D$286*D119</f>
        <v>138.06</v>
      </c>
      <c r="G119" s="92">
        <f t="shared" ref="G119:G125" si="85">+$D$287*D119</f>
        <v>278.62</v>
      </c>
      <c r="H119" s="92">
        <f t="shared" ref="H119:H125" si="86">SUM(E119:G119)</f>
        <v>1191.4000000000001</v>
      </c>
    </row>
    <row r="120" spans="1:8" ht="15" thickBot="1" x14ac:dyDescent="0.35">
      <c r="A120" s="111"/>
      <c r="B120" s="17">
        <v>190615670</v>
      </c>
      <c r="C120" s="16" t="s">
        <v>153</v>
      </c>
      <c r="D120" s="18">
        <v>1</v>
      </c>
      <c r="E120" s="67">
        <f t="shared" si="83"/>
        <v>387.36</v>
      </c>
      <c r="F120" s="67">
        <f t="shared" si="84"/>
        <v>69.03</v>
      </c>
      <c r="G120" s="67">
        <f t="shared" si="85"/>
        <v>139.31</v>
      </c>
      <c r="H120" s="67">
        <f t="shared" si="86"/>
        <v>595.70000000000005</v>
      </c>
    </row>
    <row r="121" spans="1:8" ht="15" thickBot="1" x14ac:dyDescent="0.35">
      <c r="A121" s="111"/>
      <c r="B121" s="17">
        <v>190616053</v>
      </c>
      <c r="C121" s="16" t="s">
        <v>154</v>
      </c>
      <c r="D121" s="18">
        <v>3</v>
      </c>
      <c r="E121" s="67">
        <f t="shared" si="83"/>
        <v>1162.08</v>
      </c>
      <c r="F121" s="67">
        <f t="shared" si="84"/>
        <v>207.09</v>
      </c>
      <c r="G121" s="67">
        <f t="shared" si="85"/>
        <v>417.93</v>
      </c>
      <c r="H121" s="67">
        <f t="shared" si="86"/>
        <v>1787.1</v>
      </c>
    </row>
    <row r="122" spans="1:8" ht="15" thickBot="1" x14ac:dyDescent="0.35">
      <c r="A122" s="111"/>
      <c r="B122" s="17">
        <v>190617874</v>
      </c>
      <c r="C122" s="16" t="s">
        <v>155</v>
      </c>
      <c r="D122" s="18">
        <v>1</v>
      </c>
      <c r="E122" s="67">
        <f t="shared" si="83"/>
        <v>387.36</v>
      </c>
      <c r="F122" s="67">
        <f t="shared" si="84"/>
        <v>69.03</v>
      </c>
      <c r="G122" s="67">
        <f t="shared" si="85"/>
        <v>139.31</v>
      </c>
      <c r="H122" s="67">
        <f t="shared" si="86"/>
        <v>595.70000000000005</v>
      </c>
    </row>
    <row r="123" spans="1:8" ht="15" thickBot="1" x14ac:dyDescent="0.35">
      <c r="A123" s="111"/>
      <c r="B123" s="17">
        <v>190622864</v>
      </c>
      <c r="C123" s="16" t="s">
        <v>156</v>
      </c>
      <c r="D123" s="18">
        <v>3</v>
      </c>
      <c r="E123" s="67">
        <f t="shared" si="83"/>
        <v>1162.08</v>
      </c>
      <c r="F123" s="67">
        <f t="shared" si="84"/>
        <v>207.09</v>
      </c>
      <c r="G123" s="67">
        <f t="shared" si="85"/>
        <v>417.93</v>
      </c>
      <c r="H123" s="67">
        <f t="shared" si="86"/>
        <v>1787.1</v>
      </c>
    </row>
    <row r="124" spans="1:8" ht="15" thickBot="1" x14ac:dyDescent="0.35">
      <c r="A124" s="111"/>
      <c r="B124" s="17">
        <v>290614950</v>
      </c>
      <c r="C124" s="16" t="s">
        <v>157</v>
      </c>
      <c r="D124" s="18">
        <v>4</v>
      </c>
      <c r="E124" s="67">
        <f t="shared" si="83"/>
        <v>1549.44</v>
      </c>
      <c r="F124" s="67">
        <f t="shared" si="84"/>
        <v>276.12</v>
      </c>
      <c r="G124" s="67">
        <f t="shared" si="85"/>
        <v>557.24</v>
      </c>
      <c r="H124" s="67">
        <f t="shared" si="86"/>
        <v>2382.8000000000002</v>
      </c>
    </row>
    <row r="125" spans="1:8" ht="15" thickBot="1" x14ac:dyDescent="0.35">
      <c r="A125" s="112"/>
      <c r="B125" s="17">
        <v>290623390</v>
      </c>
      <c r="C125" s="16" t="s">
        <v>158</v>
      </c>
      <c r="D125" s="18">
        <v>6</v>
      </c>
      <c r="E125" s="67">
        <f t="shared" si="83"/>
        <v>2324.16</v>
      </c>
      <c r="F125" s="67">
        <f t="shared" si="84"/>
        <v>414.18</v>
      </c>
      <c r="G125" s="67">
        <f t="shared" si="85"/>
        <v>835.86</v>
      </c>
      <c r="H125" s="67">
        <f t="shared" si="86"/>
        <v>3574.2</v>
      </c>
    </row>
    <row r="126" spans="1:8" ht="15" thickBot="1" x14ac:dyDescent="0.35">
      <c r="A126" s="113" t="s">
        <v>159</v>
      </c>
      <c r="B126" s="114"/>
      <c r="C126" s="115"/>
      <c r="D126" s="25">
        <v>20</v>
      </c>
      <c r="E126" s="70">
        <f>SUM(E119:E125)</f>
        <v>7747.2</v>
      </c>
      <c r="F126" s="70">
        <f t="shared" ref="F126:H126" si="87">SUM(F119:F125)</f>
        <v>1380.6000000000001</v>
      </c>
      <c r="G126" s="70">
        <f t="shared" si="87"/>
        <v>2786.2000000000003</v>
      </c>
      <c r="H126" s="70">
        <f t="shared" si="87"/>
        <v>11914</v>
      </c>
    </row>
    <row r="127" spans="1:8" ht="15" thickBot="1" x14ac:dyDescent="0.35">
      <c r="A127" s="110" t="s">
        <v>160</v>
      </c>
      <c r="B127" s="17">
        <v>191130983</v>
      </c>
      <c r="C127" s="16" t="s">
        <v>161</v>
      </c>
      <c r="D127" s="18">
        <v>1</v>
      </c>
      <c r="E127" s="92">
        <f t="shared" ref="E127:E128" si="88">+$D$285*D127</f>
        <v>387.36</v>
      </c>
      <c r="F127" s="92">
        <f t="shared" ref="F127:F128" si="89">+$D$286*D127</f>
        <v>69.03</v>
      </c>
      <c r="G127" s="92">
        <f t="shared" ref="G127:G128" si="90">+$D$287*D127</f>
        <v>139.31</v>
      </c>
      <c r="H127" s="92">
        <f t="shared" ref="H127:H128" si="91">SUM(E127:G127)</f>
        <v>595.70000000000005</v>
      </c>
    </row>
    <row r="128" spans="1:8" ht="15" thickBot="1" x14ac:dyDescent="0.35">
      <c r="A128" s="112"/>
      <c r="B128" s="17">
        <v>291128570</v>
      </c>
      <c r="C128" s="16" t="s">
        <v>430</v>
      </c>
      <c r="D128" s="18">
        <v>1</v>
      </c>
      <c r="E128" s="67">
        <f t="shared" si="88"/>
        <v>387.36</v>
      </c>
      <c r="F128" s="67">
        <f t="shared" si="89"/>
        <v>69.03</v>
      </c>
      <c r="G128" s="67">
        <f t="shared" si="90"/>
        <v>139.31</v>
      </c>
      <c r="H128" s="67">
        <f t="shared" si="91"/>
        <v>595.70000000000005</v>
      </c>
    </row>
    <row r="129" spans="1:8" ht="15" thickBot="1" x14ac:dyDescent="0.35">
      <c r="A129" s="113" t="s">
        <v>162</v>
      </c>
      <c r="B129" s="114"/>
      <c r="C129" s="115"/>
      <c r="D129" s="25">
        <v>2</v>
      </c>
      <c r="E129" s="70">
        <f>SUM(E127:E128)</f>
        <v>774.72</v>
      </c>
      <c r="F129" s="70">
        <f t="shared" ref="F129:H129" si="92">SUM(F127:F128)</f>
        <v>138.06</v>
      </c>
      <c r="G129" s="70">
        <f t="shared" si="92"/>
        <v>278.62</v>
      </c>
      <c r="H129" s="70">
        <f t="shared" si="92"/>
        <v>1191.4000000000001</v>
      </c>
    </row>
    <row r="130" spans="1:8" ht="15" thickBot="1" x14ac:dyDescent="0.35">
      <c r="A130" s="110" t="s">
        <v>163</v>
      </c>
      <c r="B130" s="17">
        <v>190212573</v>
      </c>
      <c r="C130" s="16" t="s">
        <v>164</v>
      </c>
      <c r="D130" s="18">
        <v>1</v>
      </c>
      <c r="E130" s="92">
        <f t="shared" ref="E130:E133" si="93">+$D$285*D130</f>
        <v>387.36</v>
      </c>
      <c r="F130" s="92">
        <f t="shared" ref="F130:F133" si="94">+$D$286*D130</f>
        <v>69.03</v>
      </c>
      <c r="G130" s="92">
        <f t="shared" ref="G130:G133" si="95">+$D$287*D130</f>
        <v>139.31</v>
      </c>
      <c r="H130" s="92">
        <f t="shared" ref="H130:H133" si="96">SUM(E130:G130)</f>
        <v>595.70000000000005</v>
      </c>
    </row>
    <row r="131" spans="1:8" ht="15" thickBot="1" x14ac:dyDescent="0.35">
      <c r="A131" s="111"/>
      <c r="B131" s="17">
        <v>307399715</v>
      </c>
      <c r="C131" s="16" t="s">
        <v>166</v>
      </c>
      <c r="D131" s="18">
        <v>4</v>
      </c>
      <c r="E131" s="67">
        <f t="shared" si="93"/>
        <v>1549.44</v>
      </c>
      <c r="F131" s="67">
        <f t="shared" si="94"/>
        <v>276.12</v>
      </c>
      <c r="G131" s="67">
        <f t="shared" si="95"/>
        <v>557.24</v>
      </c>
      <c r="H131" s="67">
        <f t="shared" si="96"/>
        <v>2382.8000000000002</v>
      </c>
    </row>
    <row r="132" spans="1:8" ht="15" thickBot="1" x14ac:dyDescent="0.35">
      <c r="A132" s="111"/>
      <c r="B132" s="17">
        <v>307400085</v>
      </c>
      <c r="C132" s="16" t="s">
        <v>167</v>
      </c>
      <c r="D132" s="18">
        <v>3</v>
      </c>
      <c r="E132" s="67">
        <f t="shared" si="93"/>
        <v>1162.08</v>
      </c>
      <c r="F132" s="67">
        <f t="shared" si="94"/>
        <v>207.09</v>
      </c>
      <c r="G132" s="67">
        <f t="shared" si="95"/>
        <v>417.93</v>
      </c>
      <c r="H132" s="67">
        <f t="shared" si="96"/>
        <v>1787.1</v>
      </c>
    </row>
    <row r="133" spans="1:8" ht="15" thickBot="1" x14ac:dyDescent="0.35">
      <c r="A133" s="112"/>
      <c r="B133" s="17">
        <v>307400473</v>
      </c>
      <c r="C133" s="16" t="s">
        <v>168</v>
      </c>
      <c r="D133" s="18">
        <v>3</v>
      </c>
      <c r="E133" s="67">
        <f t="shared" si="93"/>
        <v>1162.08</v>
      </c>
      <c r="F133" s="67">
        <f t="shared" si="94"/>
        <v>207.09</v>
      </c>
      <c r="G133" s="67">
        <f t="shared" si="95"/>
        <v>417.93</v>
      </c>
      <c r="H133" s="67">
        <f t="shared" si="96"/>
        <v>1787.1</v>
      </c>
    </row>
    <row r="134" spans="1:8" ht="15" thickBot="1" x14ac:dyDescent="0.35">
      <c r="A134" s="113" t="s">
        <v>169</v>
      </c>
      <c r="B134" s="114"/>
      <c r="C134" s="115"/>
      <c r="D134" s="25">
        <v>11</v>
      </c>
      <c r="E134" s="70">
        <f>SUM(E130:E133)</f>
        <v>4260.96</v>
      </c>
      <c r="F134" s="70">
        <f t="shared" ref="F134:H134" si="97">SUM(F130:F133)</f>
        <v>759.33</v>
      </c>
      <c r="G134" s="70">
        <f t="shared" si="97"/>
        <v>1532.41</v>
      </c>
      <c r="H134" s="70">
        <f t="shared" si="97"/>
        <v>6552.7000000000007</v>
      </c>
    </row>
    <row r="135" spans="1:8" ht="15" thickBot="1" x14ac:dyDescent="0.35">
      <c r="A135" s="110" t="s">
        <v>170</v>
      </c>
      <c r="B135" s="17">
        <v>190670720</v>
      </c>
      <c r="C135" s="16" t="s">
        <v>171</v>
      </c>
      <c r="D135" s="18">
        <v>2</v>
      </c>
      <c r="E135" s="92">
        <f t="shared" ref="E135:E142" si="98">+$D$285*D135</f>
        <v>774.72</v>
      </c>
      <c r="F135" s="92">
        <f t="shared" ref="F135:F142" si="99">+$D$286*D135</f>
        <v>138.06</v>
      </c>
      <c r="G135" s="92">
        <f t="shared" ref="G135:G142" si="100">+$D$287*D135</f>
        <v>278.62</v>
      </c>
      <c r="H135" s="92">
        <f t="shared" ref="H135:H142" si="101">SUM(E135:G135)</f>
        <v>1191.4000000000001</v>
      </c>
    </row>
    <row r="136" spans="1:8" ht="15" thickBot="1" x14ac:dyDescent="0.35">
      <c r="A136" s="111"/>
      <c r="B136" s="17">
        <v>190672739</v>
      </c>
      <c r="C136" s="16" t="s">
        <v>172</v>
      </c>
      <c r="D136" s="18">
        <v>4</v>
      </c>
      <c r="E136" s="67">
        <f t="shared" si="98"/>
        <v>1549.44</v>
      </c>
      <c r="F136" s="67">
        <f t="shared" si="99"/>
        <v>276.12</v>
      </c>
      <c r="G136" s="67">
        <f t="shared" si="100"/>
        <v>557.24</v>
      </c>
      <c r="H136" s="67">
        <f t="shared" si="101"/>
        <v>2382.8000000000002</v>
      </c>
    </row>
    <row r="137" spans="1:8" ht="15" thickBot="1" x14ac:dyDescent="0.35">
      <c r="A137" s="111"/>
      <c r="B137" s="17">
        <v>190673798</v>
      </c>
      <c r="C137" s="16" t="s">
        <v>173</v>
      </c>
      <c r="D137" s="18">
        <v>1</v>
      </c>
      <c r="E137" s="67">
        <f t="shared" si="98"/>
        <v>387.36</v>
      </c>
      <c r="F137" s="67">
        <f t="shared" si="99"/>
        <v>69.03</v>
      </c>
      <c r="G137" s="67">
        <f t="shared" si="100"/>
        <v>139.31</v>
      </c>
      <c r="H137" s="67">
        <f t="shared" si="101"/>
        <v>595.70000000000005</v>
      </c>
    </row>
    <row r="138" spans="1:8" ht="15" thickBot="1" x14ac:dyDescent="0.35">
      <c r="A138" s="111"/>
      <c r="B138" s="17">
        <v>190673983</v>
      </c>
      <c r="C138" s="16" t="s">
        <v>174</v>
      </c>
      <c r="D138" s="18">
        <v>2</v>
      </c>
      <c r="E138" s="67">
        <f t="shared" si="98"/>
        <v>774.72</v>
      </c>
      <c r="F138" s="67">
        <f t="shared" si="99"/>
        <v>138.06</v>
      </c>
      <c r="G138" s="67">
        <f t="shared" si="100"/>
        <v>278.62</v>
      </c>
      <c r="H138" s="67">
        <f t="shared" si="101"/>
        <v>1191.4000000000001</v>
      </c>
    </row>
    <row r="139" spans="1:8" ht="15" thickBot="1" x14ac:dyDescent="0.35">
      <c r="A139" s="111"/>
      <c r="B139" s="17">
        <v>190714355</v>
      </c>
      <c r="C139" s="16" t="s">
        <v>175</v>
      </c>
      <c r="D139" s="18">
        <v>2</v>
      </c>
      <c r="E139" s="67">
        <f t="shared" si="98"/>
        <v>774.72</v>
      </c>
      <c r="F139" s="67">
        <f t="shared" si="99"/>
        <v>138.06</v>
      </c>
      <c r="G139" s="67">
        <f t="shared" si="100"/>
        <v>278.62</v>
      </c>
      <c r="H139" s="67">
        <f t="shared" si="101"/>
        <v>1191.4000000000001</v>
      </c>
    </row>
    <row r="140" spans="1:8" ht="15" thickBot="1" x14ac:dyDescent="0.35">
      <c r="A140" s="111"/>
      <c r="B140" s="17">
        <v>190714693</v>
      </c>
      <c r="C140" s="16" t="s">
        <v>176</v>
      </c>
      <c r="D140" s="18">
        <v>2</v>
      </c>
      <c r="E140" s="67">
        <f t="shared" si="98"/>
        <v>774.72</v>
      </c>
      <c r="F140" s="67">
        <f t="shared" si="99"/>
        <v>138.06</v>
      </c>
      <c r="G140" s="67">
        <f t="shared" si="100"/>
        <v>278.62</v>
      </c>
      <c r="H140" s="67">
        <f t="shared" si="101"/>
        <v>1191.4000000000001</v>
      </c>
    </row>
    <row r="141" spans="1:8" ht="15" thickBot="1" x14ac:dyDescent="0.35">
      <c r="A141" s="111"/>
      <c r="B141" s="17">
        <v>190714921</v>
      </c>
      <c r="C141" s="16" t="s">
        <v>177</v>
      </c>
      <c r="D141" s="18">
        <v>10</v>
      </c>
      <c r="E141" s="67">
        <f t="shared" si="98"/>
        <v>3873.6000000000004</v>
      </c>
      <c r="F141" s="67">
        <f t="shared" si="99"/>
        <v>690.3</v>
      </c>
      <c r="G141" s="67">
        <f t="shared" si="100"/>
        <v>1393.1</v>
      </c>
      <c r="H141" s="67">
        <f t="shared" si="101"/>
        <v>5957</v>
      </c>
    </row>
    <row r="142" spans="1:8" ht="15" thickBot="1" x14ac:dyDescent="0.35">
      <c r="A142" s="112"/>
      <c r="B142" s="17">
        <v>290714160</v>
      </c>
      <c r="C142" s="16" t="s">
        <v>178</v>
      </c>
      <c r="D142" s="18">
        <v>2</v>
      </c>
      <c r="E142" s="67">
        <f t="shared" si="98"/>
        <v>774.72</v>
      </c>
      <c r="F142" s="67">
        <f t="shared" si="99"/>
        <v>138.06</v>
      </c>
      <c r="G142" s="67">
        <f t="shared" si="100"/>
        <v>278.62</v>
      </c>
      <c r="H142" s="67">
        <f t="shared" si="101"/>
        <v>1191.4000000000001</v>
      </c>
    </row>
    <row r="143" spans="1:8" ht="15" thickBot="1" x14ac:dyDescent="0.35">
      <c r="A143" s="113" t="s">
        <v>179</v>
      </c>
      <c r="B143" s="114"/>
      <c r="C143" s="115"/>
      <c r="D143" s="25">
        <v>25</v>
      </c>
      <c r="E143" s="70">
        <f>SUM(E135:E142)</f>
        <v>9684</v>
      </c>
      <c r="F143" s="70">
        <f t="shared" ref="F143:H143" si="102">SUM(F135:F142)</f>
        <v>1725.7499999999998</v>
      </c>
      <c r="G143" s="70">
        <f t="shared" si="102"/>
        <v>3482.7499999999995</v>
      </c>
      <c r="H143" s="70">
        <f t="shared" si="102"/>
        <v>14892.5</v>
      </c>
    </row>
    <row r="144" spans="1:8" ht="15" thickBot="1" x14ac:dyDescent="0.35">
      <c r="A144" s="110" t="s">
        <v>180</v>
      </c>
      <c r="B144" s="17">
        <v>190082578</v>
      </c>
      <c r="C144" s="16" t="s">
        <v>181</v>
      </c>
      <c r="D144" s="18">
        <v>11</v>
      </c>
      <c r="E144" s="92">
        <f t="shared" ref="E144:E151" si="103">+$D$285*D144</f>
        <v>4260.96</v>
      </c>
      <c r="F144" s="92">
        <f t="shared" ref="F144:F151" si="104">+$D$286*D144</f>
        <v>759.33</v>
      </c>
      <c r="G144" s="92">
        <f t="shared" ref="G144:G151" si="105">+$D$287*D144</f>
        <v>1532.41</v>
      </c>
      <c r="H144" s="92">
        <f t="shared" ref="H144:H151" si="106">SUM(E144:G144)</f>
        <v>6552.7</v>
      </c>
    </row>
    <row r="145" spans="1:8" ht="15" thickBot="1" x14ac:dyDescent="0.35">
      <c r="A145" s="111"/>
      <c r="B145" s="17">
        <v>190082959</v>
      </c>
      <c r="C145" s="16" t="s">
        <v>182</v>
      </c>
      <c r="D145" s="18">
        <v>2</v>
      </c>
      <c r="E145" s="67">
        <f t="shared" si="103"/>
        <v>774.72</v>
      </c>
      <c r="F145" s="67">
        <f t="shared" si="104"/>
        <v>138.06</v>
      </c>
      <c r="G145" s="67">
        <f t="shared" si="105"/>
        <v>278.62</v>
      </c>
      <c r="H145" s="67">
        <f t="shared" si="106"/>
        <v>1191.4000000000001</v>
      </c>
    </row>
    <row r="146" spans="1:8" ht="15" thickBot="1" x14ac:dyDescent="0.35">
      <c r="A146" s="111"/>
      <c r="B146" s="17">
        <v>190105112</v>
      </c>
      <c r="C146" s="16" t="s">
        <v>183</v>
      </c>
      <c r="D146" s="18">
        <v>2</v>
      </c>
      <c r="E146" s="67">
        <f t="shared" si="103"/>
        <v>774.72</v>
      </c>
      <c r="F146" s="67">
        <f t="shared" si="104"/>
        <v>138.06</v>
      </c>
      <c r="G146" s="67">
        <f t="shared" si="105"/>
        <v>278.62</v>
      </c>
      <c r="H146" s="67">
        <f t="shared" si="106"/>
        <v>1191.4000000000001</v>
      </c>
    </row>
    <row r="147" spans="1:8" ht="15" thickBot="1" x14ac:dyDescent="0.35">
      <c r="A147" s="111"/>
      <c r="B147" s="17">
        <v>190105646</v>
      </c>
      <c r="C147" s="16" t="s">
        <v>184</v>
      </c>
      <c r="D147" s="18">
        <v>4</v>
      </c>
      <c r="E147" s="67">
        <f t="shared" si="103"/>
        <v>1549.44</v>
      </c>
      <c r="F147" s="67">
        <f t="shared" si="104"/>
        <v>276.12</v>
      </c>
      <c r="G147" s="67">
        <f t="shared" si="105"/>
        <v>557.24</v>
      </c>
      <c r="H147" s="67">
        <f t="shared" si="106"/>
        <v>2382.8000000000002</v>
      </c>
    </row>
    <row r="148" spans="1:8" ht="15" thickBot="1" x14ac:dyDescent="0.35">
      <c r="A148" s="111"/>
      <c r="B148" s="17">
        <v>190106552</v>
      </c>
      <c r="C148" s="16" t="s">
        <v>185</v>
      </c>
      <c r="D148" s="18">
        <v>3</v>
      </c>
      <c r="E148" s="67">
        <f t="shared" si="103"/>
        <v>1162.08</v>
      </c>
      <c r="F148" s="67">
        <f t="shared" si="104"/>
        <v>207.09</v>
      </c>
      <c r="G148" s="67">
        <f t="shared" si="105"/>
        <v>417.93</v>
      </c>
      <c r="H148" s="67">
        <f t="shared" si="106"/>
        <v>1787.1</v>
      </c>
    </row>
    <row r="149" spans="1:8" ht="15" thickBot="1" x14ac:dyDescent="0.35">
      <c r="A149" s="111"/>
      <c r="B149" s="17">
        <v>190106933</v>
      </c>
      <c r="C149" s="16" t="s">
        <v>186</v>
      </c>
      <c r="D149" s="18">
        <v>9</v>
      </c>
      <c r="E149" s="67">
        <f t="shared" si="103"/>
        <v>3486.2400000000002</v>
      </c>
      <c r="F149" s="67">
        <f t="shared" si="104"/>
        <v>621.27</v>
      </c>
      <c r="G149" s="67">
        <f t="shared" si="105"/>
        <v>1253.79</v>
      </c>
      <c r="H149" s="67">
        <f t="shared" si="106"/>
        <v>5361.3</v>
      </c>
    </row>
    <row r="150" spans="1:8" ht="15" thickBot="1" x14ac:dyDescent="0.35">
      <c r="A150" s="111"/>
      <c r="B150" s="17">
        <v>290082230</v>
      </c>
      <c r="C150" s="16" t="s">
        <v>187</v>
      </c>
      <c r="D150" s="18">
        <v>1</v>
      </c>
      <c r="E150" s="67">
        <f t="shared" si="103"/>
        <v>387.36</v>
      </c>
      <c r="F150" s="67">
        <f t="shared" si="104"/>
        <v>69.03</v>
      </c>
      <c r="G150" s="67">
        <f t="shared" si="105"/>
        <v>139.31</v>
      </c>
      <c r="H150" s="67">
        <f t="shared" si="106"/>
        <v>595.70000000000005</v>
      </c>
    </row>
    <row r="151" spans="1:8" ht="15" thickBot="1" x14ac:dyDescent="0.35">
      <c r="A151" s="112"/>
      <c r="B151" s="17">
        <v>290986160</v>
      </c>
      <c r="C151" s="16" t="s">
        <v>188</v>
      </c>
      <c r="D151" s="18">
        <v>1</v>
      </c>
      <c r="E151" s="67">
        <f t="shared" si="103"/>
        <v>387.36</v>
      </c>
      <c r="F151" s="67">
        <f t="shared" si="104"/>
        <v>69.03</v>
      </c>
      <c r="G151" s="67">
        <f t="shared" si="105"/>
        <v>139.31</v>
      </c>
      <c r="H151" s="67">
        <f t="shared" si="106"/>
        <v>595.70000000000005</v>
      </c>
    </row>
    <row r="152" spans="1:8" ht="15" thickBot="1" x14ac:dyDescent="0.35">
      <c r="A152" s="113" t="s">
        <v>189</v>
      </c>
      <c r="B152" s="114"/>
      <c r="C152" s="115"/>
      <c r="D152" s="25">
        <v>33</v>
      </c>
      <c r="E152" s="70">
        <f>SUM(E144:E151)</f>
        <v>12782.880000000001</v>
      </c>
      <c r="F152" s="70">
        <f t="shared" ref="F152:H152" si="107">SUM(F144:F151)</f>
        <v>2277.9900000000007</v>
      </c>
      <c r="G152" s="70">
        <f t="shared" si="107"/>
        <v>4597.2300000000014</v>
      </c>
      <c r="H152" s="70">
        <f t="shared" si="107"/>
        <v>19658.100000000002</v>
      </c>
    </row>
    <row r="153" spans="1:8" ht="15" thickBot="1" x14ac:dyDescent="0.35">
      <c r="A153" s="16" t="s">
        <v>190</v>
      </c>
      <c r="B153" s="17">
        <v>191129148</v>
      </c>
      <c r="C153" s="16" t="s">
        <v>191</v>
      </c>
      <c r="D153" s="18">
        <v>5</v>
      </c>
      <c r="E153" s="92">
        <f>+$D$285*D153</f>
        <v>1936.8000000000002</v>
      </c>
      <c r="F153" s="92">
        <f>+$D$286*D153</f>
        <v>345.15</v>
      </c>
      <c r="G153" s="92">
        <f>+$D$287*D153</f>
        <v>696.55</v>
      </c>
      <c r="H153" s="92">
        <f>SUM(E153:G153)</f>
        <v>2978.5</v>
      </c>
    </row>
    <row r="154" spans="1:8" ht="15" thickBot="1" x14ac:dyDescent="0.35">
      <c r="A154" s="113" t="s">
        <v>192</v>
      </c>
      <c r="B154" s="114"/>
      <c r="C154" s="115"/>
      <c r="D154" s="25">
        <v>5</v>
      </c>
      <c r="E154" s="70">
        <f>SUM(E153)</f>
        <v>1936.8000000000002</v>
      </c>
      <c r="F154" s="70">
        <f t="shared" ref="F154:H154" si="108">SUM(F153)</f>
        <v>345.15</v>
      </c>
      <c r="G154" s="70">
        <f t="shared" si="108"/>
        <v>696.55</v>
      </c>
      <c r="H154" s="70">
        <f t="shared" si="108"/>
        <v>2978.5</v>
      </c>
    </row>
    <row r="155" spans="1:8" ht="15" thickBot="1" x14ac:dyDescent="0.35">
      <c r="A155" s="110" t="s">
        <v>193</v>
      </c>
      <c r="B155" s="17">
        <v>190227995</v>
      </c>
      <c r="C155" s="16" t="s">
        <v>195</v>
      </c>
      <c r="D155" s="18">
        <v>6</v>
      </c>
      <c r="E155" s="92">
        <f t="shared" ref="E155:E158" si="109">+$D$285*D155</f>
        <v>2324.16</v>
      </c>
      <c r="F155" s="92">
        <f t="shared" ref="F155:F158" si="110">+$D$286*D155</f>
        <v>414.18</v>
      </c>
      <c r="G155" s="92">
        <f t="shared" ref="G155:G158" si="111">+$D$287*D155</f>
        <v>835.86</v>
      </c>
      <c r="H155" s="92">
        <f t="shared" ref="H155:H158" si="112">SUM(E155:G155)</f>
        <v>3574.2</v>
      </c>
    </row>
    <row r="156" spans="1:8" ht="15" thickBot="1" x14ac:dyDescent="0.35">
      <c r="A156" s="111"/>
      <c r="B156" s="17">
        <v>290228030</v>
      </c>
      <c r="C156" s="16" t="s">
        <v>196</v>
      </c>
      <c r="D156" s="18">
        <v>2</v>
      </c>
      <c r="E156" s="67">
        <f t="shared" si="109"/>
        <v>774.72</v>
      </c>
      <c r="F156" s="67">
        <f t="shared" si="110"/>
        <v>138.06</v>
      </c>
      <c r="G156" s="67">
        <f t="shared" si="111"/>
        <v>278.62</v>
      </c>
      <c r="H156" s="67">
        <f t="shared" si="112"/>
        <v>1191.4000000000001</v>
      </c>
    </row>
    <row r="157" spans="1:8" ht="15" thickBot="1" x14ac:dyDescent="0.35">
      <c r="A157" s="111"/>
      <c r="B157" s="17">
        <v>290250660</v>
      </c>
      <c r="C157" s="16" t="s">
        <v>197</v>
      </c>
      <c r="D157" s="18">
        <v>2</v>
      </c>
      <c r="E157" s="67">
        <f t="shared" si="109"/>
        <v>774.72</v>
      </c>
      <c r="F157" s="67">
        <f t="shared" si="110"/>
        <v>138.06</v>
      </c>
      <c r="G157" s="67">
        <f t="shared" si="111"/>
        <v>278.62</v>
      </c>
      <c r="H157" s="67">
        <f t="shared" si="112"/>
        <v>1191.4000000000001</v>
      </c>
    </row>
    <row r="158" spans="1:8" ht="15" thickBot="1" x14ac:dyDescent="0.35">
      <c r="A158" s="112"/>
      <c r="B158" s="17">
        <v>302662322</v>
      </c>
      <c r="C158" s="16" t="s">
        <v>198</v>
      </c>
      <c r="D158" s="18">
        <v>2</v>
      </c>
      <c r="E158" s="67">
        <f t="shared" si="109"/>
        <v>774.72</v>
      </c>
      <c r="F158" s="67">
        <f t="shared" si="110"/>
        <v>138.06</v>
      </c>
      <c r="G158" s="67">
        <f t="shared" si="111"/>
        <v>278.62</v>
      </c>
      <c r="H158" s="67">
        <f t="shared" si="112"/>
        <v>1191.4000000000001</v>
      </c>
    </row>
    <row r="159" spans="1:8" ht="15" thickBot="1" x14ac:dyDescent="0.35">
      <c r="A159" s="113" t="s">
        <v>199</v>
      </c>
      <c r="B159" s="114"/>
      <c r="C159" s="115"/>
      <c r="D159" s="25">
        <v>12</v>
      </c>
      <c r="E159" s="70">
        <f>SUM(E155:E158)</f>
        <v>4648.3200000000006</v>
      </c>
      <c r="F159" s="70">
        <f t="shared" ref="F159:H159" si="113">SUM(F155:F158)</f>
        <v>828.3599999999999</v>
      </c>
      <c r="G159" s="70">
        <f t="shared" si="113"/>
        <v>1671.7199999999998</v>
      </c>
      <c r="H159" s="70">
        <f t="shared" si="113"/>
        <v>7148.4</v>
      </c>
    </row>
    <row r="160" spans="1:8" ht="15" thickBot="1" x14ac:dyDescent="0.35">
      <c r="A160" s="110" t="s">
        <v>200</v>
      </c>
      <c r="B160" s="17">
        <v>190892137</v>
      </c>
      <c r="C160" s="16" t="s">
        <v>201</v>
      </c>
      <c r="D160" s="18">
        <v>4</v>
      </c>
      <c r="E160" s="92">
        <f t="shared" ref="E160:E163" si="114">+$D$285*D160</f>
        <v>1549.44</v>
      </c>
      <c r="F160" s="92">
        <f t="shared" ref="F160:F163" si="115">+$D$286*D160</f>
        <v>276.12</v>
      </c>
      <c r="G160" s="92">
        <f t="shared" ref="G160:G163" si="116">+$D$287*D160</f>
        <v>557.24</v>
      </c>
      <c r="H160" s="92">
        <f t="shared" ref="H160:H163" si="117">SUM(E160:G160)</f>
        <v>2382.8000000000002</v>
      </c>
    </row>
    <row r="161" spans="1:8" ht="15" thickBot="1" x14ac:dyDescent="0.35">
      <c r="A161" s="111"/>
      <c r="B161" s="17">
        <v>190892322</v>
      </c>
      <c r="C161" s="16" t="s">
        <v>202</v>
      </c>
      <c r="D161" s="18">
        <v>6</v>
      </c>
      <c r="E161" s="67">
        <f t="shared" si="114"/>
        <v>2324.16</v>
      </c>
      <c r="F161" s="67">
        <f t="shared" si="115"/>
        <v>414.18</v>
      </c>
      <c r="G161" s="67">
        <f t="shared" si="116"/>
        <v>835.86</v>
      </c>
      <c r="H161" s="67">
        <f t="shared" si="117"/>
        <v>3574.2</v>
      </c>
    </row>
    <row r="162" spans="1:8" ht="15" thickBot="1" x14ac:dyDescent="0.35">
      <c r="A162" s="111"/>
      <c r="B162" s="17">
        <v>190893424</v>
      </c>
      <c r="C162" s="16" t="s">
        <v>203</v>
      </c>
      <c r="D162" s="18">
        <v>2</v>
      </c>
      <c r="E162" s="67">
        <f t="shared" si="114"/>
        <v>774.72</v>
      </c>
      <c r="F162" s="67">
        <f t="shared" si="115"/>
        <v>138.06</v>
      </c>
      <c r="G162" s="67">
        <f t="shared" si="116"/>
        <v>278.62</v>
      </c>
      <c r="H162" s="67">
        <f t="shared" si="117"/>
        <v>1191.4000000000001</v>
      </c>
    </row>
    <row r="163" spans="1:8" ht="15" thickBot="1" x14ac:dyDescent="0.35">
      <c r="A163" s="112"/>
      <c r="B163" s="17">
        <v>195176120</v>
      </c>
      <c r="C163" s="16" t="s">
        <v>204</v>
      </c>
      <c r="D163" s="18">
        <v>33</v>
      </c>
      <c r="E163" s="67">
        <f t="shared" si="114"/>
        <v>12782.880000000001</v>
      </c>
      <c r="F163" s="67">
        <f t="shared" si="115"/>
        <v>2277.9900000000002</v>
      </c>
      <c r="G163" s="67">
        <f t="shared" si="116"/>
        <v>4597.2300000000005</v>
      </c>
      <c r="H163" s="67">
        <f t="shared" si="117"/>
        <v>19658.100000000002</v>
      </c>
    </row>
    <row r="164" spans="1:8" ht="15" thickBot="1" x14ac:dyDescent="0.35">
      <c r="A164" s="113" t="s">
        <v>205</v>
      </c>
      <c r="B164" s="114"/>
      <c r="C164" s="115"/>
      <c r="D164" s="25">
        <v>45</v>
      </c>
      <c r="E164" s="70">
        <f>SUM(E160:E163)</f>
        <v>17431.2</v>
      </c>
      <c r="F164" s="70">
        <f t="shared" ref="F164:H164" si="118">SUM(F160:F163)</f>
        <v>3106.3500000000004</v>
      </c>
      <c r="G164" s="70">
        <f t="shared" si="118"/>
        <v>6268.9500000000007</v>
      </c>
      <c r="H164" s="70">
        <f t="shared" si="118"/>
        <v>26806.5</v>
      </c>
    </row>
    <row r="165" spans="1:8" ht="15" thickBot="1" x14ac:dyDescent="0.35">
      <c r="A165" s="110" t="s">
        <v>206</v>
      </c>
      <c r="B165" s="17">
        <v>190820757</v>
      </c>
      <c r="C165" s="16" t="s">
        <v>207</v>
      </c>
      <c r="D165" s="18">
        <v>2</v>
      </c>
      <c r="E165" s="92">
        <f t="shared" ref="E165:E167" si="119">+$D$285*D165</f>
        <v>774.72</v>
      </c>
      <c r="F165" s="92">
        <f t="shared" ref="F165:F167" si="120">+$D$286*D165</f>
        <v>138.06</v>
      </c>
      <c r="G165" s="92">
        <f t="shared" ref="G165:G167" si="121">+$D$287*D165</f>
        <v>278.62</v>
      </c>
      <c r="H165" s="92">
        <f t="shared" ref="H165:H167" si="122">SUM(E165:G165)</f>
        <v>1191.4000000000001</v>
      </c>
    </row>
    <row r="166" spans="1:8" ht="15" thickBot="1" x14ac:dyDescent="0.35">
      <c r="A166" s="111"/>
      <c r="B166" s="17">
        <v>306124812</v>
      </c>
      <c r="C166" s="16" t="s">
        <v>208</v>
      </c>
      <c r="D166" s="18">
        <v>5</v>
      </c>
      <c r="E166" s="67">
        <f t="shared" si="119"/>
        <v>1936.8000000000002</v>
      </c>
      <c r="F166" s="67">
        <f t="shared" si="120"/>
        <v>345.15</v>
      </c>
      <c r="G166" s="67">
        <f t="shared" si="121"/>
        <v>696.55</v>
      </c>
      <c r="H166" s="67">
        <f t="shared" si="122"/>
        <v>2978.5</v>
      </c>
    </row>
    <row r="167" spans="1:8" ht="15" thickBot="1" x14ac:dyDescent="0.35">
      <c r="A167" s="112"/>
      <c r="B167" s="17">
        <v>307345685</v>
      </c>
      <c r="C167" s="16" t="s">
        <v>209</v>
      </c>
      <c r="D167" s="18">
        <v>7</v>
      </c>
      <c r="E167" s="67">
        <f t="shared" si="119"/>
        <v>2711.52</v>
      </c>
      <c r="F167" s="67">
        <f t="shared" si="120"/>
        <v>483.21000000000004</v>
      </c>
      <c r="G167" s="67">
        <f t="shared" si="121"/>
        <v>975.17000000000007</v>
      </c>
      <c r="H167" s="67">
        <f t="shared" si="122"/>
        <v>4169.8999999999996</v>
      </c>
    </row>
    <row r="168" spans="1:8" ht="15" thickBot="1" x14ac:dyDescent="0.35">
      <c r="A168" s="113" t="s">
        <v>210</v>
      </c>
      <c r="B168" s="114"/>
      <c r="C168" s="115"/>
      <c r="D168" s="25">
        <v>14</v>
      </c>
      <c r="E168" s="70">
        <f>SUM(E165:E167)</f>
        <v>5423.0400000000009</v>
      </c>
      <c r="F168" s="70">
        <f t="shared" ref="F168:H168" si="123">SUM(F165:F167)</f>
        <v>966.42000000000007</v>
      </c>
      <c r="G168" s="70">
        <f t="shared" si="123"/>
        <v>1950.3400000000001</v>
      </c>
      <c r="H168" s="70">
        <f t="shared" si="123"/>
        <v>8339.7999999999993</v>
      </c>
    </row>
    <row r="169" spans="1:8" ht="15" thickBot="1" x14ac:dyDescent="0.35">
      <c r="A169" s="110" t="s">
        <v>211</v>
      </c>
      <c r="B169" s="17">
        <v>190525130</v>
      </c>
      <c r="C169" s="16" t="s">
        <v>426</v>
      </c>
      <c r="D169" s="18">
        <v>2</v>
      </c>
      <c r="E169" s="92">
        <f t="shared" ref="E169:E171" si="124">+$D$285*D169</f>
        <v>774.72</v>
      </c>
      <c r="F169" s="92">
        <f t="shared" ref="F169:F171" si="125">+$D$286*D169</f>
        <v>138.06</v>
      </c>
      <c r="G169" s="92">
        <f t="shared" ref="G169:G171" si="126">+$D$287*D169</f>
        <v>278.62</v>
      </c>
      <c r="H169" s="92">
        <f t="shared" ref="H169:H171" si="127">SUM(E169:G169)</f>
        <v>1191.4000000000001</v>
      </c>
    </row>
    <row r="170" spans="1:8" ht="15" thickBot="1" x14ac:dyDescent="0.35">
      <c r="A170" s="111"/>
      <c r="B170" s="17">
        <v>190526428</v>
      </c>
      <c r="C170" s="16" t="s">
        <v>212</v>
      </c>
      <c r="D170" s="18">
        <v>5</v>
      </c>
      <c r="E170" s="67">
        <f t="shared" si="124"/>
        <v>1936.8000000000002</v>
      </c>
      <c r="F170" s="67">
        <f t="shared" si="125"/>
        <v>345.15</v>
      </c>
      <c r="G170" s="67">
        <f t="shared" si="126"/>
        <v>696.55</v>
      </c>
      <c r="H170" s="67">
        <f t="shared" si="127"/>
        <v>2978.5</v>
      </c>
    </row>
    <row r="171" spans="1:8" ht="15" thickBot="1" x14ac:dyDescent="0.35">
      <c r="A171" s="112"/>
      <c r="B171" s="17">
        <v>290527520</v>
      </c>
      <c r="C171" s="16" t="s">
        <v>213</v>
      </c>
      <c r="D171" s="18">
        <v>3</v>
      </c>
      <c r="E171" s="67">
        <f t="shared" si="124"/>
        <v>1162.08</v>
      </c>
      <c r="F171" s="67">
        <f t="shared" si="125"/>
        <v>207.09</v>
      </c>
      <c r="G171" s="67">
        <f t="shared" si="126"/>
        <v>417.93</v>
      </c>
      <c r="H171" s="67">
        <f t="shared" si="127"/>
        <v>1787.1</v>
      </c>
    </row>
    <row r="172" spans="1:8" ht="15" thickBot="1" x14ac:dyDescent="0.35">
      <c r="A172" s="113" t="s">
        <v>214</v>
      </c>
      <c r="B172" s="114"/>
      <c r="C172" s="115"/>
      <c r="D172" s="25">
        <v>10</v>
      </c>
      <c r="E172" s="70">
        <f>SUM(E169:E171)</f>
        <v>3873.6000000000004</v>
      </c>
      <c r="F172" s="70">
        <f t="shared" ref="F172:H172" si="128">SUM(F169:F171)</f>
        <v>690.3</v>
      </c>
      <c r="G172" s="70">
        <f t="shared" si="128"/>
        <v>1393.1</v>
      </c>
      <c r="H172" s="70">
        <f t="shared" si="128"/>
        <v>5957</v>
      </c>
    </row>
    <row r="173" spans="1:8" ht="15" thickBot="1" x14ac:dyDescent="0.35">
      <c r="A173" s="110" t="s">
        <v>215</v>
      </c>
      <c r="B173" s="17">
        <v>190057176</v>
      </c>
      <c r="C173" s="16" t="s">
        <v>216</v>
      </c>
      <c r="D173" s="18">
        <v>2</v>
      </c>
      <c r="E173" s="92">
        <f t="shared" ref="E173:E183" si="129">+$D$285*D173</f>
        <v>774.72</v>
      </c>
      <c r="F173" s="92">
        <f t="shared" ref="F173:F183" si="130">+$D$286*D173</f>
        <v>138.06</v>
      </c>
      <c r="G173" s="92">
        <f t="shared" ref="G173:G183" si="131">+$D$287*D173</f>
        <v>278.62</v>
      </c>
      <c r="H173" s="92">
        <f t="shared" ref="H173:H183" si="132">SUM(E173:G173)</f>
        <v>1191.4000000000001</v>
      </c>
    </row>
    <row r="174" spans="1:8" ht="15" thickBot="1" x14ac:dyDescent="0.35">
      <c r="A174" s="111"/>
      <c r="B174" s="17">
        <v>190057361</v>
      </c>
      <c r="C174" s="16" t="s">
        <v>217</v>
      </c>
      <c r="D174" s="18">
        <v>3</v>
      </c>
      <c r="E174" s="67">
        <f t="shared" si="129"/>
        <v>1162.08</v>
      </c>
      <c r="F174" s="67">
        <f t="shared" si="130"/>
        <v>207.09</v>
      </c>
      <c r="G174" s="67">
        <f t="shared" si="131"/>
        <v>417.93</v>
      </c>
      <c r="H174" s="67">
        <f t="shared" si="132"/>
        <v>1787.1</v>
      </c>
    </row>
    <row r="175" spans="1:8" ht="15" thickBot="1" x14ac:dyDescent="0.35">
      <c r="A175" s="111"/>
      <c r="B175" s="17">
        <v>190058125</v>
      </c>
      <c r="C175" s="16" t="s">
        <v>218</v>
      </c>
      <c r="D175" s="18">
        <v>6</v>
      </c>
      <c r="E175" s="67">
        <f t="shared" si="129"/>
        <v>2324.16</v>
      </c>
      <c r="F175" s="67">
        <f t="shared" si="130"/>
        <v>414.18</v>
      </c>
      <c r="G175" s="67">
        <f t="shared" si="131"/>
        <v>835.86</v>
      </c>
      <c r="H175" s="67">
        <f t="shared" si="132"/>
        <v>3574.2</v>
      </c>
    </row>
    <row r="176" spans="1:8" ht="15" thickBot="1" x14ac:dyDescent="0.35">
      <c r="A176" s="111"/>
      <c r="B176" s="17">
        <v>190061598</v>
      </c>
      <c r="C176" s="16" t="s">
        <v>219</v>
      </c>
      <c r="D176" s="18">
        <v>3</v>
      </c>
      <c r="E176" s="67">
        <f t="shared" si="129"/>
        <v>1162.08</v>
      </c>
      <c r="F176" s="67">
        <f t="shared" si="130"/>
        <v>207.09</v>
      </c>
      <c r="G176" s="67">
        <f t="shared" si="131"/>
        <v>417.93</v>
      </c>
      <c r="H176" s="67">
        <f t="shared" si="132"/>
        <v>1787.1</v>
      </c>
    </row>
    <row r="177" spans="1:8" ht="15" thickBot="1" x14ac:dyDescent="0.35">
      <c r="A177" s="111"/>
      <c r="B177" s="17">
        <v>190084586</v>
      </c>
      <c r="C177" s="16" t="s">
        <v>220</v>
      </c>
      <c r="D177" s="18">
        <v>4</v>
      </c>
      <c r="E177" s="67">
        <f t="shared" si="129"/>
        <v>1549.44</v>
      </c>
      <c r="F177" s="67">
        <f t="shared" si="130"/>
        <v>276.12</v>
      </c>
      <c r="G177" s="67">
        <f t="shared" si="131"/>
        <v>557.24</v>
      </c>
      <c r="H177" s="67">
        <f t="shared" si="132"/>
        <v>2382.8000000000002</v>
      </c>
    </row>
    <row r="178" spans="1:8" ht="15" thickBot="1" x14ac:dyDescent="0.35">
      <c r="A178" s="111"/>
      <c r="B178" s="17">
        <v>190085154</v>
      </c>
      <c r="C178" s="16" t="s">
        <v>221</v>
      </c>
      <c r="D178" s="18">
        <v>1</v>
      </c>
      <c r="E178" s="67">
        <f t="shared" si="129"/>
        <v>387.36</v>
      </c>
      <c r="F178" s="67">
        <f t="shared" si="130"/>
        <v>69.03</v>
      </c>
      <c r="G178" s="67">
        <f t="shared" si="131"/>
        <v>139.31</v>
      </c>
      <c r="H178" s="67">
        <f t="shared" si="132"/>
        <v>595.70000000000005</v>
      </c>
    </row>
    <row r="179" spans="1:8" ht="15" thickBot="1" x14ac:dyDescent="0.35">
      <c r="A179" s="111"/>
      <c r="B179" s="17">
        <v>190085492</v>
      </c>
      <c r="C179" s="16" t="s">
        <v>222</v>
      </c>
      <c r="D179" s="18">
        <v>1</v>
      </c>
      <c r="E179" s="67">
        <f t="shared" si="129"/>
        <v>387.36</v>
      </c>
      <c r="F179" s="67">
        <f t="shared" si="130"/>
        <v>69.03</v>
      </c>
      <c r="G179" s="67">
        <f t="shared" si="131"/>
        <v>139.31</v>
      </c>
      <c r="H179" s="67">
        <f t="shared" si="132"/>
        <v>595.70000000000005</v>
      </c>
    </row>
    <row r="180" spans="1:8" ht="15" thickBot="1" x14ac:dyDescent="0.35">
      <c r="A180" s="111"/>
      <c r="B180" s="17">
        <v>290083670</v>
      </c>
      <c r="C180" s="16" t="s">
        <v>223</v>
      </c>
      <c r="D180" s="94">
        <f>11-1</f>
        <v>10</v>
      </c>
      <c r="E180" s="67">
        <f t="shared" si="129"/>
        <v>3873.6000000000004</v>
      </c>
      <c r="F180" s="67">
        <f t="shared" si="130"/>
        <v>690.3</v>
      </c>
      <c r="G180" s="67">
        <f t="shared" si="131"/>
        <v>1393.1</v>
      </c>
      <c r="H180" s="67">
        <f t="shared" si="132"/>
        <v>5957</v>
      </c>
    </row>
    <row r="181" spans="1:8" ht="15" thickBot="1" x14ac:dyDescent="0.35">
      <c r="A181" s="111"/>
      <c r="B181" s="17">
        <v>305615915</v>
      </c>
      <c r="C181" s="16" t="s">
        <v>224</v>
      </c>
      <c r="D181" s="18">
        <v>8</v>
      </c>
      <c r="E181" s="67">
        <f t="shared" si="129"/>
        <v>3098.88</v>
      </c>
      <c r="F181" s="67">
        <f t="shared" si="130"/>
        <v>552.24</v>
      </c>
      <c r="G181" s="67">
        <f t="shared" si="131"/>
        <v>1114.48</v>
      </c>
      <c r="H181" s="67">
        <f t="shared" si="132"/>
        <v>4765.6000000000004</v>
      </c>
    </row>
    <row r="182" spans="1:8" ht="15" thickBot="1" x14ac:dyDescent="0.35">
      <c r="A182" s="111"/>
      <c r="B182" s="17">
        <v>305616433</v>
      </c>
      <c r="C182" s="16" t="s">
        <v>225</v>
      </c>
      <c r="D182" s="18">
        <v>2</v>
      </c>
      <c r="E182" s="67">
        <f t="shared" si="129"/>
        <v>774.72</v>
      </c>
      <c r="F182" s="67">
        <f t="shared" si="130"/>
        <v>138.06</v>
      </c>
      <c r="G182" s="67">
        <f t="shared" si="131"/>
        <v>278.62</v>
      </c>
      <c r="H182" s="67">
        <f t="shared" si="132"/>
        <v>1191.4000000000001</v>
      </c>
    </row>
    <row r="183" spans="1:8" ht="15" thickBot="1" x14ac:dyDescent="0.35">
      <c r="A183" s="112"/>
      <c r="B183" s="17">
        <v>305889001</v>
      </c>
      <c r="C183" s="16" t="s">
        <v>226</v>
      </c>
      <c r="D183" s="18">
        <v>2</v>
      </c>
      <c r="E183" s="67">
        <f t="shared" si="129"/>
        <v>774.72</v>
      </c>
      <c r="F183" s="67">
        <f t="shared" si="130"/>
        <v>138.06</v>
      </c>
      <c r="G183" s="67">
        <f t="shared" si="131"/>
        <v>278.62</v>
      </c>
      <c r="H183" s="67">
        <f t="shared" si="132"/>
        <v>1191.4000000000001</v>
      </c>
    </row>
    <row r="184" spans="1:8" ht="15" thickBot="1" x14ac:dyDescent="0.35">
      <c r="A184" s="113" t="s">
        <v>227</v>
      </c>
      <c r="B184" s="114"/>
      <c r="C184" s="115"/>
      <c r="D184" s="25">
        <f>43-1</f>
        <v>42</v>
      </c>
      <c r="E184" s="70">
        <f>SUM(E173:E183)</f>
        <v>16269.119999999999</v>
      </c>
      <c r="F184" s="70">
        <f t="shared" ref="F184:H184" si="133">SUM(F173:F183)</f>
        <v>2899.2599999999993</v>
      </c>
      <c r="G184" s="70">
        <f t="shared" si="133"/>
        <v>5851.0199999999986</v>
      </c>
      <c r="H184" s="70">
        <f t="shared" si="133"/>
        <v>25019.4</v>
      </c>
    </row>
    <row r="185" spans="1:8" ht="15" thickBot="1" x14ac:dyDescent="0.35">
      <c r="A185" s="110" t="s">
        <v>228</v>
      </c>
      <c r="B185" s="17">
        <v>190325610</v>
      </c>
      <c r="C185" s="16" t="s">
        <v>229</v>
      </c>
      <c r="D185" s="18">
        <v>1</v>
      </c>
      <c r="E185" s="92">
        <f t="shared" ref="E185:E188" si="134">+$D$285*D185</f>
        <v>387.36</v>
      </c>
      <c r="F185" s="92">
        <f t="shared" ref="F185:F188" si="135">+$D$286*D185</f>
        <v>69.03</v>
      </c>
      <c r="G185" s="92">
        <f t="shared" ref="G185:G188" si="136">+$D$287*D185</f>
        <v>139.31</v>
      </c>
      <c r="H185" s="92">
        <f t="shared" ref="H185:H188" si="137">SUM(E185:G185)</f>
        <v>595.70000000000005</v>
      </c>
    </row>
    <row r="186" spans="1:8" ht="15" thickBot="1" x14ac:dyDescent="0.35">
      <c r="A186" s="111"/>
      <c r="B186" s="17">
        <v>190328873</v>
      </c>
      <c r="C186" s="16" t="s">
        <v>230</v>
      </c>
      <c r="D186" s="18">
        <v>1</v>
      </c>
      <c r="E186" s="67">
        <f t="shared" si="134"/>
        <v>387.36</v>
      </c>
      <c r="F186" s="67">
        <f t="shared" si="135"/>
        <v>69.03</v>
      </c>
      <c r="G186" s="67">
        <f t="shared" si="136"/>
        <v>139.31</v>
      </c>
      <c r="H186" s="67">
        <f t="shared" si="137"/>
        <v>595.70000000000005</v>
      </c>
    </row>
    <row r="187" spans="1:8" ht="15" thickBot="1" x14ac:dyDescent="0.35">
      <c r="A187" s="111"/>
      <c r="B187" s="17">
        <v>190330034</v>
      </c>
      <c r="C187" s="16" t="s">
        <v>231</v>
      </c>
      <c r="D187" s="18">
        <v>1</v>
      </c>
      <c r="E187" s="67">
        <f t="shared" si="134"/>
        <v>387.36</v>
      </c>
      <c r="F187" s="67">
        <f t="shared" si="135"/>
        <v>69.03</v>
      </c>
      <c r="G187" s="67">
        <f t="shared" si="136"/>
        <v>139.31</v>
      </c>
      <c r="H187" s="67">
        <f t="shared" si="137"/>
        <v>595.70000000000005</v>
      </c>
    </row>
    <row r="188" spans="1:8" ht="15" thickBot="1" x14ac:dyDescent="0.35">
      <c r="A188" s="112"/>
      <c r="B188" s="17">
        <v>290325230</v>
      </c>
      <c r="C188" s="16" t="s">
        <v>232</v>
      </c>
      <c r="D188" s="18">
        <v>7</v>
      </c>
      <c r="E188" s="67">
        <f t="shared" si="134"/>
        <v>2711.52</v>
      </c>
      <c r="F188" s="67">
        <f t="shared" si="135"/>
        <v>483.21000000000004</v>
      </c>
      <c r="G188" s="67">
        <f t="shared" si="136"/>
        <v>975.17000000000007</v>
      </c>
      <c r="H188" s="67">
        <f t="shared" si="137"/>
        <v>4169.8999999999996</v>
      </c>
    </row>
    <row r="189" spans="1:8" ht="15" thickBot="1" x14ac:dyDescent="0.35">
      <c r="A189" s="113" t="s">
        <v>233</v>
      </c>
      <c r="B189" s="114"/>
      <c r="C189" s="115"/>
      <c r="D189" s="25">
        <v>10</v>
      </c>
      <c r="E189" s="70">
        <f>SUM(E185:E188)</f>
        <v>3873.6</v>
      </c>
      <c r="F189" s="70">
        <f t="shared" ref="F189:H189" si="138">SUM(F185:F188)</f>
        <v>690.30000000000007</v>
      </c>
      <c r="G189" s="70">
        <f t="shared" si="138"/>
        <v>1393.1000000000001</v>
      </c>
      <c r="H189" s="70">
        <f t="shared" si="138"/>
        <v>5957</v>
      </c>
    </row>
    <row r="190" spans="1:8" ht="15" thickBot="1" x14ac:dyDescent="0.35">
      <c r="A190" s="110" t="s">
        <v>234</v>
      </c>
      <c r="B190" s="17">
        <v>190687050</v>
      </c>
      <c r="C190" s="16" t="s">
        <v>235</v>
      </c>
      <c r="D190" s="18">
        <v>2</v>
      </c>
      <c r="E190" s="92">
        <f t="shared" ref="E190:E202" si="139">+$D$285*D190</f>
        <v>774.72</v>
      </c>
      <c r="F190" s="92">
        <f t="shared" ref="F190:F202" si="140">+$D$286*D190</f>
        <v>138.06</v>
      </c>
      <c r="G190" s="92">
        <f t="shared" ref="G190:G202" si="141">+$D$287*D190</f>
        <v>278.62</v>
      </c>
      <c r="H190" s="92">
        <f t="shared" ref="H190:H202" si="142">SUM(E190:G190)</f>
        <v>1191.4000000000001</v>
      </c>
    </row>
    <row r="191" spans="1:8" ht="15" thickBot="1" x14ac:dyDescent="0.35">
      <c r="A191" s="111"/>
      <c r="B191" s="17">
        <v>190687399</v>
      </c>
      <c r="C191" s="16" t="s">
        <v>236</v>
      </c>
      <c r="D191" s="18">
        <v>1</v>
      </c>
      <c r="E191" s="67">
        <f t="shared" si="139"/>
        <v>387.36</v>
      </c>
      <c r="F191" s="67">
        <f t="shared" si="140"/>
        <v>69.03</v>
      </c>
      <c r="G191" s="67">
        <f t="shared" si="141"/>
        <v>139.31</v>
      </c>
      <c r="H191" s="67">
        <f t="shared" si="142"/>
        <v>595.70000000000005</v>
      </c>
    </row>
    <row r="192" spans="1:8" ht="15" thickBot="1" x14ac:dyDescent="0.35">
      <c r="A192" s="111"/>
      <c r="B192" s="17">
        <v>190687584</v>
      </c>
      <c r="C192" s="16" t="s">
        <v>237</v>
      </c>
      <c r="D192" s="18">
        <v>1</v>
      </c>
      <c r="E192" s="67">
        <f t="shared" si="139"/>
        <v>387.36</v>
      </c>
      <c r="F192" s="67">
        <f t="shared" si="140"/>
        <v>69.03</v>
      </c>
      <c r="G192" s="67">
        <f t="shared" si="141"/>
        <v>139.31</v>
      </c>
      <c r="H192" s="67">
        <f t="shared" si="142"/>
        <v>595.70000000000005</v>
      </c>
    </row>
    <row r="193" spans="1:8" ht="15" thickBot="1" x14ac:dyDescent="0.35">
      <c r="A193" s="111"/>
      <c r="B193" s="17">
        <v>190687627</v>
      </c>
      <c r="C193" s="16" t="s">
        <v>238</v>
      </c>
      <c r="D193" s="18">
        <v>1</v>
      </c>
      <c r="E193" s="67">
        <f t="shared" si="139"/>
        <v>387.36</v>
      </c>
      <c r="F193" s="67">
        <f t="shared" si="140"/>
        <v>69.03</v>
      </c>
      <c r="G193" s="67">
        <f t="shared" si="141"/>
        <v>139.31</v>
      </c>
      <c r="H193" s="67">
        <f t="shared" si="142"/>
        <v>595.70000000000005</v>
      </c>
    </row>
    <row r="194" spans="1:8" ht="15" thickBot="1" x14ac:dyDescent="0.35">
      <c r="A194" s="111"/>
      <c r="B194" s="17">
        <v>190687965</v>
      </c>
      <c r="C194" s="16" t="s">
        <v>239</v>
      </c>
      <c r="D194" s="18">
        <v>4</v>
      </c>
      <c r="E194" s="67">
        <f t="shared" si="139"/>
        <v>1549.44</v>
      </c>
      <c r="F194" s="67">
        <f t="shared" si="140"/>
        <v>276.12</v>
      </c>
      <c r="G194" s="67">
        <f t="shared" si="141"/>
        <v>557.24</v>
      </c>
      <c r="H194" s="67">
        <f t="shared" si="142"/>
        <v>2382.8000000000002</v>
      </c>
    </row>
    <row r="195" spans="1:8" ht="15" thickBot="1" x14ac:dyDescent="0.35">
      <c r="A195" s="111"/>
      <c r="B195" s="17">
        <v>190688914</v>
      </c>
      <c r="C195" s="16" t="s">
        <v>240</v>
      </c>
      <c r="D195" s="18">
        <v>2</v>
      </c>
      <c r="E195" s="67">
        <f t="shared" si="139"/>
        <v>774.72</v>
      </c>
      <c r="F195" s="67">
        <f t="shared" si="140"/>
        <v>138.06</v>
      </c>
      <c r="G195" s="67">
        <f t="shared" si="141"/>
        <v>278.62</v>
      </c>
      <c r="H195" s="67">
        <f t="shared" si="142"/>
        <v>1191.4000000000001</v>
      </c>
    </row>
    <row r="196" spans="1:8" ht="15" thickBot="1" x14ac:dyDescent="0.35">
      <c r="A196" s="111"/>
      <c r="B196" s="17">
        <v>190689820</v>
      </c>
      <c r="C196" s="16" t="s">
        <v>241</v>
      </c>
      <c r="D196" s="18">
        <v>2</v>
      </c>
      <c r="E196" s="67">
        <f t="shared" si="139"/>
        <v>774.72</v>
      </c>
      <c r="F196" s="67">
        <f t="shared" si="140"/>
        <v>138.06</v>
      </c>
      <c r="G196" s="67">
        <f t="shared" si="141"/>
        <v>278.62</v>
      </c>
      <c r="H196" s="67">
        <f t="shared" si="142"/>
        <v>1191.4000000000001</v>
      </c>
    </row>
    <row r="197" spans="1:8" ht="15" thickBot="1" x14ac:dyDescent="0.35">
      <c r="A197" s="111"/>
      <c r="B197" s="17">
        <v>190696590</v>
      </c>
      <c r="C197" s="16" t="s">
        <v>431</v>
      </c>
      <c r="D197" s="18">
        <v>1</v>
      </c>
      <c r="E197" s="67">
        <f t="shared" si="139"/>
        <v>387.36</v>
      </c>
      <c r="F197" s="67">
        <f t="shared" si="140"/>
        <v>69.03</v>
      </c>
      <c r="G197" s="67">
        <f t="shared" si="141"/>
        <v>139.31</v>
      </c>
      <c r="H197" s="67">
        <f t="shared" si="142"/>
        <v>595.70000000000005</v>
      </c>
    </row>
    <row r="198" spans="1:8" ht="15" thickBot="1" x14ac:dyDescent="0.35">
      <c r="A198" s="111"/>
      <c r="B198" s="17">
        <v>190696633</v>
      </c>
      <c r="C198" s="16" t="s">
        <v>242</v>
      </c>
      <c r="D198" s="18">
        <v>1</v>
      </c>
      <c r="E198" s="67">
        <f t="shared" si="139"/>
        <v>387.36</v>
      </c>
      <c r="F198" s="67">
        <f t="shared" si="140"/>
        <v>69.03</v>
      </c>
      <c r="G198" s="67">
        <f t="shared" si="141"/>
        <v>139.31</v>
      </c>
      <c r="H198" s="67">
        <f t="shared" si="142"/>
        <v>595.70000000000005</v>
      </c>
    </row>
    <row r="199" spans="1:8" ht="15" thickBot="1" x14ac:dyDescent="0.35">
      <c r="A199" s="111"/>
      <c r="B199" s="17">
        <v>190696786</v>
      </c>
      <c r="C199" s="16" t="s">
        <v>243</v>
      </c>
      <c r="D199" s="18">
        <v>2</v>
      </c>
      <c r="E199" s="67">
        <f t="shared" si="139"/>
        <v>774.72</v>
      </c>
      <c r="F199" s="67">
        <f t="shared" si="140"/>
        <v>138.06</v>
      </c>
      <c r="G199" s="67">
        <f t="shared" si="141"/>
        <v>278.62</v>
      </c>
      <c r="H199" s="67">
        <f t="shared" si="142"/>
        <v>1191.4000000000001</v>
      </c>
    </row>
    <row r="200" spans="1:8" ht="15" thickBot="1" x14ac:dyDescent="0.35">
      <c r="A200" s="111"/>
      <c r="B200" s="17">
        <v>190696829</v>
      </c>
      <c r="C200" s="16" t="s">
        <v>244</v>
      </c>
      <c r="D200" s="18">
        <v>3</v>
      </c>
      <c r="E200" s="67">
        <f t="shared" si="139"/>
        <v>1162.08</v>
      </c>
      <c r="F200" s="67">
        <f t="shared" si="140"/>
        <v>207.09</v>
      </c>
      <c r="G200" s="67">
        <f t="shared" si="141"/>
        <v>417.93</v>
      </c>
      <c r="H200" s="67">
        <f t="shared" si="142"/>
        <v>1787.1</v>
      </c>
    </row>
    <row r="201" spans="1:8" ht="15" thickBot="1" x14ac:dyDescent="0.35">
      <c r="A201" s="111"/>
      <c r="B201" s="17">
        <v>190697016</v>
      </c>
      <c r="C201" s="16" t="s">
        <v>245</v>
      </c>
      <c r="D201" s="18">
        <v>1</v>
      </c>
      <c r="E201" s="67">
        <f t="shared" si="139"/>
        <v>387.36</v>
      </c>
      <c r="F201" s="67">
        <f t="shared" si="140"/>
        <v>69.03</v>
      </c>
      <c r="G201" s="67">
        <f t="shared" si="141"/>
        <v>139.31</v>
      </c>
      <c r="H201" s="67">
        <f t="shared" si="142"/>
        <v>595.70000000000005</v>
      </c>
    </row>
    <row r="202" spans="1:8" ht="15" thickBot="1" x14ac:dyDescent="0.35">
      <c r="A202" s="112"/>
      <c r="B202" s="17">
        <v>190697735</v>
      </c>
      <c r="C202" s="16" t="s">
        <v>246</v>
      </c>
      <c r="D202" s="18">
        <v>4</v>
      </c>
      <c r="E202" s="67">
        <f t="shared" si="139"/>
        <v>1549.44</v>
      </c>
      <c r="F202" s="67">
        <f t="shared" si="140"/>
        <v>276.12</v>
      </c>
      <c r="G202" s="67">
        <f t="shared" si="141"/>
        <v>557.24</v>
      </c>
      <c r="H202" s="67">
        <f t="shared" si="142"/>
        <v>2382.8000000000002</v>
      </c>
    </row>
    <row r="203" spans="1:8" ht="15" thickBot="1" x14ac:dyDescent="0.35">
      <c r="A203" s="113" t="s">
        <v>247</v>
      </c>
      <c r="B203" s="114"/>
      <c r="C203" s="115"/>
      <c r="D203" s="25">
        <v>25</v>
      </c>
      <c r="E203" s="70">
        <f>SUM(E190:E202)</f>
        <v>9684</v>
      </c>
      <c r="F203" s="70">
        <f t="shared" ref="F203:H203" si="143">SUM(F190:F202)</f>
        <v>1725.7499999999995</v>
      </c>
      <c r="G203" s="70">
        <f t="shared" si="143"/>
        <v>3482.7499999999991</v>
      </c>
      <c r="H203" s="70">
        <f t="shared" si="143"/>
        <v>14892.500000000004</v>
      </c>
    </row>
    <row r="204" spans="1:8" ht="15" thickBot="1" x14ac:dyDescent="0.35">
      <c r="A204" s="110" t="s">
        <v>248</v>
      </c>
      <c r="B204" s="17">
        <v>190505829</v>
      </c>
      <c r="C204" s="16" t="s">
        <v>249</v>
      </c>
      <c r="D204" s="18">
        <v>17</v>
      </c>
      <c r="E204" s="92">
        <f t="shared" ref="E204:E207" si="144">+$D$285*D204</f>
        <v>6585.12</v>
      </c>
      <c r="F204" s="92">
        <f t="shared" ref="F204:F207" si="145">+$D$286*D204</f>
        <v>1173.51</v>
      </c>
      <c r="G204" s="92">
        <f t="shared" ref="G204:G207" si="146">+$D$287*D204</f>
        <v>2368.27</v>
      </c>
      <c r="H204" s="92">
        <f t="shared" ref="H204:H207" si="147">SUM(E204:G204)</f>
        <v>10126.9</v>
      </c>
    </row>
    <row r="205" spans="1:8" ht="15" thickBot="1" x14ac:dyDescent="0.35">
      <c r="A205" s="111"/>
      <c r="B205" s="17">
        <v>190506888</v>
      </c>
      <c r="C205" s="16" t="s">
        <v>250</v>
      </c>
      <c r="D205" s="18">
        <v>1</v>
      </c>
      <c r="E205" s="67">
        <f t="shared" si="144"/>
        <v>387.36</v>
      </c>
      <c r="F205" s="67">
        <f t="shared" si="145"/>
        <v>69.03</v>
      </c>
      <c r="G205" s="67">
        <f t="shared" si="146"/>
        <v>139.31</v>
      </c>
      <c r="H205" s="67">
        <f t="shared" si="147"/>
        <v>595.70000000000005</v>
      </c>
    </row>
    <row r="206" spans="1:8" ht="15" thickBot="1" x14ac:dyDescent="0.35">
      <c r="A206" s="111"/>
      <c r="B206" s="17">
        <v>190506920</v>
      </c>
      <c r="C206" s="16" t="s">
        <v>251</v>
      </c>
      <c r="D206" s="18">
        <v>3</v>
      </c>
      <c r="E206" s="67">
        <f t="shared" si="144"/>
        <v>1162.08</v>
      </c>
      <c r="F206" s="67">
        <f t="shared" si="145"/>
        <v>207.09</v>
      </c>
      <c r="G206" s="67">
        <f t="shared" si="146"/>
        <v>417.93</v>
      </c>
      <c r="H206" s="67">
        <f t="shared" si="147"/>
        <v>1787.1</v>
      </c>
    </row>
    <row r="207" spans="1:8" ht="15" thickBot="1" x14ac:dyDescent="0.35">
      <c r="A207" s="112"/>
      <c r="B207" s="17">
        <v>305613992</v>
      </c>
      <c r="C207" s="16" t="s">
        <v>252</v>
      </c>
      <c r="D207" s="18">
        <v>18</v>
      </c>
      <c r="E207" s="67">
        <f t="shared" si="144"/>
        <v>6972.4800000000005</v>
      </c>
      <c r="F207" s="67">
        <f t="shared" si="145"/>
        <v>1242.54</v>
      </c>
      <c r="G207" s="67">
        <f t="shared" si="146"/>
        <v>2507.58</v>
      </c>
      <c r="H207" s="67">
        <f t="shared" si="147"/>
        <v>10722.6</v>
      </c>
    </row>
    <row r="208" spans="1:8" ht="15" thickBot="1" x14ac:dyDescent="0.35">
      <c r="A208" s="113" t="s">
        <v>253</v>
      </c>
      <c r="B208" s="114"/>
      <c r="C208" s="115"/>
      <c r="D208" s="25">
        <v>39</v>
      </c>
      <c r="E208" s="70">
        <f>SUM(E204:E207)</f>
        <v>15107.04</v>
      </c>
      <c r="F208" s="70">
        <f t="shared" ref="F208:H208" si="148">SUM(F204:F207)</f>
        <v>2692.17</v>
      </c>
      <c r="G208" s="70">
        <f t="shared" si="148"/>
        <v>5433.09</v>
      </c>
      <c r="H208" s="70">
        <f t="shared" si="148"/>
        <v>23232.300000000003</v>
      </c>
    </row>
    <row r="209" spans="1:8" ht="15" thickBot="1" x14ac:dyDescent="0.35">
      <c r="A209" s="110" t="s">
        <v>254</v>
      </c>
      <c r="B209" s="17">
        <v>190457359</v>
      </c>
      <c r="C209" s="16" t="s">
        <v>255</v>
      </c>
      <c r="D209" s="18">
        <v>2</v>
      </c>
      <c r="E209" s="92">
        <f t="shared" ref="E209:E211" si="149">+$D$285*D209</f>
        <v>774.72</v>
      </c>
      <c r="F209" s="92">
        <f t="shared" ref="F209:F211" si="150">+$D$286*D209</f>
        <v>138.06</v>
      </c>
      <c r="G209" s="92">
        <f t="shared" ref="G209:G211" si="151">+$D$287*D209</f>
        <v>278.62</v>
      </c>
      <c r="H209" s="92">
        <f t="shared" ref="H209:H211" si="152">SUM(E209:G209)</f>
        <v>1191.4000000000001</v>
      </c>
    </row>
    <row r="210" spans="1:8" ht="15" thickBot="1" x14ac:dyDescent="0.35">
      <c r="A210" s="111"/>
      <c r="B210" s="17">
        <v>190469660</v>
      </c>
      <c r="C210" s="16" t="s">
        <v>256</v>
      </c>
      <c r="D210" s="18">
        <v>1</v>
      </c>
      <c r="E210" s="67">
        <f t="shared" si="149"/>
        <v>387.36</v>
      </c>
      <c r="F210" s="67">
        <f t="shared" si="150"/>
        <v>69.03</v>
      </c>
      <c r="G210" s="67">
        <f t="shared" si="151"/>
        <v>139.31</v>
      </c>
      <c r="H210" s="67">
        <f t="shared" si="152"/>
        <v>595.70000000000005</v>
      </c>
    </row>
    <row r="211" spans="1:8" ht="15" thickBot="1" x14ac:dyDescent="0.35">
      <c r="A211" s="112"/>
      <c r="B211" s="17">
        <v>290469280</v>
      </c>
      <c r="C211" s="16" t="s">
        <v>257</v>
      </c>
      <c r="D211" s="18">
        <v>2</v>
      </c>
      <c r="E211" s="67">
        <f t="shared" si="149"/>
        <v>774.72</v>
      </c>
      <c r="F211" s="67">
        <f t="shared" si="150"/>
        <v>138.06</v>
      </c>
      <c r="G211" s="67">
        <f t="shared" si="151"/>
        <v>278.62</v>
      </c>
      <c r="H211" s="67">
        <f t="shared" si="152"/>
        <v>1191.4000000000001</v>
      </c>
    </row>
    <row r="212" spans="1:8" ht="15" thickBot="1" x14ac:dyDescent="0.35">
      <c r="A212" s="113" t="s">
        <v>258</v>
      </c>
      <c r="B212" s="114"/>
      <c r="C212" s="115"/>
      <c r="D212" s="25">
        <v>5</v>
      </c>
      <c r="E212" s="70">
        <f>SUM(E209:E211)</f>
        <v>1936.8</v>
      </c>
      <c r="F212" s="70">
        <f t="shared" ref="F212:H212" si="153">SUM(F209:F211)</f>
        <v>345.15</v>
      </c>
      <c r="G212" s="70">
        <f t="shared" si="153"/>
        <v>696.55</v>
      </c>
      <c r="H212" s="70">
        <f t="shared" si="153"/>
        <v>2978.5</v>
      </c>
    </row>
    <row r="213" spans="1:8" ht="15" thickBot="1" x14ac:dyDescent="0.35">
      <c r="A213" s="110" t="s">
        <v>259</v>
      </c>
      <c r="B213" s="17">
        <v>190555846</v>
      </c>
      <c r="C213" s="16" t="s">
        <v>260</v>
      </c>
      <c r="D213" s="18">
        <v>1</v>
      </c>
      <c r="E213" s="92">
        <f t="shared" ref="E213:E225" si="154">+$D$285*D213</f>
        <v>387.36</v>
      </c>
      <c r="F213" s="92">
        <f t="shared" ref="F213:F225" si="155">+$D$286*D213</f>
        <v>69.03</v>
      </c>
      <c r="G213" s="92">
        <f t="shared" ref="G213:G225" si="156">+$D$287*D213</f>
        <v>139.31</v>
      </c>
      <c r="H213" s="92">
        <f t="shared" ref="H213:H225" si="157">SUM(E213:G213)</f>
        <v>595.70000000000005</v>
      </c>
    </row>
    <row r="214" spans="1:8" ht="15" thickBot="1" x14ac:dyDescent="0.35">
      <c r="A214" s="111"/>
      <c r="B214" s="17">
        <v>190557473</v>
      </c>
      <c r="C214" s="16" t="s">
        <v>261</v>
      </c>
      <c r="D214" s="18">
        <v>4</v>
      </c>
      <c r="E214" s="67">
        <f t="shared" si="154"/>
        <v>1549.44</v>
      </c>
      <c r="F214" s="67">
        <f t="shared" si="155"/>
        <v>276.12</v>
      </c>
      <c r="G214" s="67">
        <f t="shared" si="156"/>
        <v>557.24</v>
      </c>
      <c r="H214" s="67">
        <f t="shared" si="157"/>
        <v>2382.8000000000002</v>
      </c>
    </row>
    <row r="215" spans="1:8" ht="15" thickBot="1" x14ac:dyDescent="0.35">
      <c r="A215" s="111"/>
      <c r="B215" s="17">
        <v>190581620</v>
      </c>
      <c r="C215" s="16" t="s">
        <v>262</v>
      </c>
      <c r="D215" s="18">
        <v>1</v>
      </c>
      <c r="E215" s="67">
        <f t="shared" si="154"/>
        <v>387.36</v>
      </c>
      <c r="F215" s="67">
        <f t="shared" si="155"/>
        <v>69.03</v>
      </c>
      <c r="G215" s="67">
        <f t="shared" si="156"/>
        <v>139.31</v>
      </c>
      <c r="H215" s="67">
        <f t="shared" si="157"/>
        <v>595.70000000000005</v>
      </c>
    </row>
    <row r="216" spans="1:8" ht="15" thickBot="1" x14ac:dyDescent="0.35">
      <c r="A216" s="111"/>
      <c r="B216" s="17">
        <v>190586368</v>
      </c>
      <c r="C216" s="16" t="s">
        <v>263</v>
      </c>
      <c r="D216" s="18">
        <v>1</v>
      </c>
      <c r="E216" s="67">
        <f t="shared" si="154"/>
        <v>387.36</v>
      </c>
      <c r="F216" s="67">
        <f t="shared" si="155"/>
        <v>69.03</v>
      </c>
      <c r="G216" s="67">
        <f t="shared" si="156"/>
        <v>139.31</v>
      </c>
      <c r="H216" s="67">
        <f t="shared" si="157"/>
        <v>595.70000000000005</v>
      </c>
    </row>
    <row r="217" spans="1:8" ht="15" thickBot="1" x14ac:dyDescent="0.35">
      <c r="A217" s="111"/>
      <c r="B217" s="17">
        <v>190597425</v>
      </c>
      <c r="C217" s="16" t="s">
        <v>264</v>
      </c>
      <c r="D217" s="18">
        <v>1</v>
      </c>
      <c r="E217" s="67">
        <f t="shared" si="154"/>
        <v>387.36</v>
      </c>
      <c r="F217" s="67">
        <f t="shared" si="155"/>
        <v>69.03</v>
      </c>
      <c r="G217" s="67">
        <f t="shared" si="156"/>
        <v>139.31</v>
      </c>
      <c r="H217" s="67">
        <f t="shared" si="157"/>
        <v>595.70000000000005</v>
      </c>
    </row>
    <row r="218" spans="1:8" ht="15" thickBot="1" x14ac:dyDescent="0.35">
      <c r="A218" s="111"/>
      <c r="B218" s="17">
        <v>190597578</v>
      </c>
      <c r="C218" s="16" t="s">
        <v>265</v>
      </c>
      <c r="D218" s="18">
        <v>1</v>
      </c>
      <c r="E218" s="67">
        <f t="shared" si="154"/>
        <v>387.36</v>
      </c>
      <c r="F218" s="67">
        <f t="shared" si="155"/>
        <v>69.03</v>
      </c>
      <c r="G218" s="67">
        <f t="shared" si="156"/>
        <v>139.31</v>
      </c>
      <c r="H218" s="67">
        <f t="shared" si="157"/>
        <v>595.70000000000005</v>
      </c>
    </row>
    <row r="219" spans="1:8" ht="15" thickBot="1" x14ac:dyDescent="0.35">
      <c r="A219" s="111"/>
      <c r="B219" s="17">
        <v>190597610</v>
      </c>
      <c r="C219" s="16" t="s">
        <v>266</v>
      </c>
      <c r="D219" s="18">
        <v>1</v>
      </c>
      <c r="E219" s="67">
        <f t="shared" si="154"/>
        <v>387.36</v>
      </c>
      <c r="F219" s="67">
        <f t="shared" si="155"/>
        <v>69.03</v>
      </c>
      <c r="G219" s="67">
        <f t="shared" si="156"/>
        <v>139.31</v>
      </c>
      <c r="H219" s="67">
        <f t="shared" si="157"/>
        <v>595.70000000000005</v>
      </c>
    </row>
    <row r="220" spans="1:8" ht="15" thickBot="1" x14ac:dyDescent="0.35">
      <c r="A220" s="111"/>
      <c r="B220" s="17">
        <v>190597763</v>
      </c>
      <c r="C220" s="16" t="s">
        <v>267</v>
      </c>
      <c r="D220" s="18">
        <v>5</v>
      </c>
      <c r="E220" s="67">
        <f t="shared" si="154"/>
        <v>1936.8000000000002</v>
      </c>
      <c r="F220" s="67">
        <f t="shared" si="155"/>
        <v>345.15</v>
      </c>
      <c r="G220" s="67">
        <f t="shared" si="156"/>
        <v>696.55</v>
      </c>
      <c r="H220" s="67">
        <f t="shared" si="157"/>
        <v>2978.5</v>
      </c>
    </row>
    <row r="221" spans="1:8" ht="15" thickBot="1" x14ac:dyDescent="0.35">
      <c r="A221" s="111"/>
      <c r="B221" s="17">
        <v>190598299</v>
      </c>
      <c r="C221" s="16" t="s">
        <v>268</v>
      </c>
      <c r="D221" s="18">
        <v>3</v>
      </c>
      <c r="E221" s="67">
        <f t="shared" si="154"/>
        <v>1162.08</v>
      </c>
      <c r="F221" s="67">
        <f t="shared" si="155"/>
        <v>207.09</v>
      </c>
      <c r="G221" s="67">
        <f t="shared" si="156"/>
        <v>417.93</v>
      </c>
      <c r="H221" s="67">
        <f t="shared" si="157"/>
        <v>1787.1</v>
      </c>
    </row>
    <row r="222" spans="1:8" ht="15" thickBot="1" x14ac:dyDescent="0.35">
      <c r="A222" s="111"/>
      <c r="B222" s="17">
        <v>191553054</v>
      </c>
      <c r="C222" s="16" t="s">
        <v>269</v>
      </c>
      <c r="D222" s="18">
        <v>15</v>
      </c>
      <c r="E222" s="67">
        <f t="shared" si="154"/>
        <v>5810.4000000000005</v>
      </c>
      <c r="F222" s="67">
        <f t="shared" si="155"/>
        <v>1035.45</v>
      </c>
      <c r="G222" s="67">
        <f t="shared" si="156"/>
        <v>2089.65</v>
      </c>
      <c r="H222" s="67">
        <f t="shared" si="157"/>
        <v>8935.5</v>
      </c>
    </row>
    <row r="223" spans="1:8" ht="15" thickBot="1" x14ac:dyDescent="0.35">
      <c r="A223" s="111"/>
      <c r="B223" s="17">
        <v>191873143</v>
      </c>
      <c r="C223" s="16" t="s">
        <v>270</v>
      </c>
      <c r="D223" s="18">
        <v>5</v>
      </c>
      <c r="E223" s="67">
        <f t="shared" si="154"/>
        <v>1936.8000000000002</v>
      </c>
      <c r="F223" s="67">
        <f t="shared" si="155"/>
        <v>345.15</v>
      </c>
      <c r="G223" s="67">
        <f t="shared" si="156"/>
        <v>696.55</v>
      </c>
      <c r="H223" s="67">
        <f t="shared" si="157"/>
        <v>2978.5</v>
      </c>
    </row>
    <row r="224" spans="1:8" ht="15" thickBot="1" x14ac:dyDescent="0.35">
      <c r="A224" s="111"/>
      <c r="B224" s="17">
        <v>290554930</v>
      </c>
      <c r="C224" s="16" t="s">
        <v>271</v>
      </c>
      <c r="D224" s="18">
        <v>4</v>
      </c>
      <c r="E224" s="67">
        <f t="shared" si="154"/>
        <v>1549.44</v>
      </c>
      <c r="F224" s="67">
        <f t="shared" si="155"/>
        <v>276.12</v>
      </c>
      <c r="G224" s="67">
        <f t="shared" si="156"/>
        <v>557.24</v>
      </c>
      <c r="H224" s="67">
        <f t="shared" si="157"/>
        <v>2382.8000000000002</v>
      </c>
    </row>
    <row r="225" spans="1:8" ht="15" thickBot="1" x14ac:dyDescent="0.35">
      <c r="A225" s="112"/>
      <c r="B225" s="17">
        <v>290558380</v>
      </c>
      <c r="C225" s="16" t="s">
        <v>272</v>
      </c>
      <c r="D225" s="18">
        <v>7</v>
      </c>
      <c r="E225" s="67">
        <f t="shared" si="154"/>
        <v>2711.52</v>
      </c>
      <c r="F225" s="67">
        <f t="shared" si="155"/>
        <v>483.21000000000004</v>
      </c>
      <c r="G225" s="67">
        <f t="shared" si="156"/>
        <v>975.17000000000007</v>
      </c>
      <c r="H225" s="67">
        <f t="shared" si="157"/>
        <v>4169.8999999999996</v>
      </c>
    </row>
    <row r="226" spans="1:8" ht="15" thickBot="1" x14ac:dyDescent="0.35">
      <c r="A226" s="113" t="s">
        <v>273</v>
      </c>
      <c r="B226" s="114"/>
      <c r="C226" s="115"/>
      <c r="D226" s="25">
        <v>49</v>
      </c>
      <c r="E226" s="70">
        <f>SUM(E213:E225)</f>
        <v>18980.64</v>
      </c>
      <c r="F226" s="70">
        <f t="shared" ref="F226:H226" si="158">SUM(F213:F225)</f>
        <v>3382.47</v>
      </c>
      <c r="G226" s="70">
        <f t="shared" si="158"/>
        <v>6826.19</v>
      </c>
      <c r="H226" s="70">
        <f t="shared" si="158"/>
        <v>29189.299999999996</v>
      </c>
    </row>
    <row r="227" spans="1:8" ht="15" thickBot="1" x14ac:dyDescent="0.35">
      <c r="A227" s="110" t="s">
        <v>274</v>
      </c>
      <c r="B227" s="17">
        <v>190647294</v>
      </c>
      <c r="C227" s="16" t="s">
        <v>275</v>
      </c>
      <c r="D227" s="18">
        <v>1</v>
      </c>
      <c r="E227" s="92">
        <f t="shared" ref="E227:E229" si="159">+$D$285*D227</f>
        <v>387.36</v>
      </c>
      <c r="F227" s="92">
        <f t="shared" ref="F227:F229" si="160">+$D$286*D227</f>
        <v>69.03</v>
      </c>
      <c r="G227" s="92">
        <f t="shared" ref="G227:G229" si="161">+$D$287*D227</f>
        <v>139.31</v>
      </c>
      <c r="H227" s="92">
        <f t="shared" ref="H227:H229" si="162">SUM(E227:G227)</f>
        <v>595.70000000000005</v>
      </c>
    </row>
    <row r="228" spans="1:8" ht="15" thickBot="1" x14ac:dyDescent="0.35">
      <c r="A228" s="111"/>
      <c r="B228" s="17">
        <v>190647522</v>
      </c>
      <c r="C228" s="16" t="s">
        <v>276</v>
      </c>
      <c r="D228" s="18">
        <v>1</v>
      </c>
      <c r="E228" s="67">
        <f t="shared" si="159"/>
        <v>387.36</v>
      </c>
      <c r="F228" s="67">
        <f t="shared" si="160"/>
        <v>69.03</v>
      </c>
      <c r="G228" s="67">
        <f t="shared" si="161"/>
        <v>139.31</v>
      </c>
      <c r="H228" s="67">
        <f t="shared" si="162"/>
        <v>595.70000000000005</v>
      </c>
    </row>
    <row r="229" spans="1:8" ht="15" thickBot="1" x14ac:dyDescent="0.35">
      <c r="A229" s="112"/>
      <c r="B229" s="17">
        <v>302778743</v>
      </c>
      <c r="C229" s="16" t="s">
        <v>446</v>
      </c>
      <c r="D229" s="18">
        <v>1</v>
      </c>
      <c r="E229" s="67">
        <f t="shared" si="159"/>
        <v>387.36</v>
      </c>
      <c r="F229" s="67">
        <f t="shared" si="160"/>
        <v>69.03</v>
      </c>
      <c r="G229" s="67">
        <f t="shared" si="161"/>
        <v>139.31</v>
      </c>
      <c r="H229" s="67">
        <f t="shared" si="162"/>
        <v>595.70000000000005</v>
      </c>
    </row>
    <row r="230" spans="1:8" ht="15" thickBot="1" x14ac:dyDescent="0.35">
      <c r="A230" s="113" t="s">
        <v>277</v>
      </c>
      <c r="B230" s="114"/>
      <c r="C230" s="115"/>
      <c r="D230" s="25">
        <v>3</v>
      </c>
      <c r="E230" s="70">
        <f>SUM(E227:E229)</f>
        <v>1162.08</v>
      </c>
      <c r="F230" s="70">
        <f t="shared" ref="F230:H230" si="163">SUM(F227:F229)</f>
        <v>207.09</v>
      </c>
      <c r="G230" s="70">
        <f t="shared" si="163"/>
        <v>417.93</v>
      </c>
      <c r="H230" s="70">
        <f t="shared" si="163"/>
        <v>1787.1000000000001</v>
      </c>
    </row>
    <row r="231" spans="1:8" ht="15" thickBot="1" x14ac:dyDescent="0.35">
      <c r="A231" s="110" t="s">
        <v>279</v>
      </c>
      <c r="B231" s="17">
        <v>190089747</v>
      </c>
      <c r="C231" s="16" t="s">
        <v>280</v>
      </c>
      <c r="D231" s="18">
        <v>27</v>
      </c>
      <c r="E231" s="92">
        <f t="shared" ref="E231:E235" si="164">+$D$285*D231</f>
        <v>10458.720000000001</v>
      </c>
      <c r="F231" s="92">
        <f t="shared" ref="F231:F235" si="165">+$D$286*D231</f>
        <v>1863.81</v>
      </c>
      <c r="G231" s="92">
        <f t="shared" ref="G231:G235" si="166">+$D$287*D231</f>
        <v>3761.37</v>
      </c>
      <c r="H231" s="92">
        <f t="shared" ref="H231:H235" si="167">SUM(E231:G231)</f>
        <v>16083.900000000001</v>
      </c>
    </row>
    <row r="232" spans="1:8" ht="15" thickBot="1" x14ac:dyDescent="0.35">
      <c r="A232" s="111"/>
      <c r="B232" s="17">
        <v>190090525</v>
      </c>
      <c r="C232" s="16" t="s">
        <v>281</v>
      </c>
      <c r="D232" s="18">
        <v>9</v>
      </c>
      <c r="E232" s="67">
        <f t="shared" si="164"/>
        <v>3486.2400000000002</v>
      </c>
      <c r="F232" s="67">
        <f t="shared" si="165"/>
        <v>621.27</v>
      </c>
      <c r="G232" s="67">
        <f t="shared" si="166"/>
        <v>1253.79</v>
      </c>
      <c r="H232" s="67">
        <f t="shared" si="167"/>
        <v>5361.3</v>
      </c>
    </row>
    <row r="233" spans="1:8" ht="15" thickBot="1" x14ac:dyDescent="0.35">
      <c r="A233" s="111"/>
      <c r="B233" s="17">
        <v>190108037</v>
      </c>
      <c r="C233" s="16" t="s">
        <v>282</v>
      </c>
      <c r="D233" s="18">
        <v>1</v>
      </c>
      <c r="E233" s="67">
        <f t="shared" si="164"/>
        <v>387.36</v>
      </c>
      <c r="F233" s="67">
        <f t="shared" si="165"/>
        <v>69.03</v>
      </c>
      <c r="G233" s="67">
        <f t="shared" si="166"/>
        <v>139.31</v>
      </c>
      <c r="H233" s="67">
        <f t="shared" si="167"/>
        <v>595.70000000000005</v>
      </c>
    </row>
    <row r="234" spans="1:8" ht="15" thickBot="1" x14ac:dyDescent="0.35">
      <c r="A234" s="111"/>
      <c r="B234" s="17">
        <v>190109096</v>
      </c>
      <c r="C234" s="16" t="s">
        <v>283</v>
      </c>
      <c r="D234" s="18">
        <v>5</v>
      </c>
      <c r="E234" s="67">
        <f t="shared" si="164"/>
        <v>1936.8000000000002</v>
      </c>
      <c r="F234" s="67">
        <f t="shared" si="165"/>
        <v>345.15</v>
      </c>
      <c r="G234" s="67">
        <f t="shared" si="166"/>
        <v>696.55</v>
      </c>
      <c r="H234" s="67">
        <f t="shared" si="167"/>
        <v>2978.5</v>
      </c>
    </row>
    <row r="235" spans="1:8" ht="15" thickBot="1" x14ac:dyDescent="0.35">
      <c r="A235" s="112"/>
      <c r="B235" s="17">
        <v>306981303</v>
      </c>
      <c r="C235" s="16" t="s">
        <v>284</v>
      </c>
      <c r="D235" s="18">
        <v>3</v>
      </c>
      <c r="E235" s="67">
        <f t="shared" si="164"/>
        <v>1162.08</v>
      </c>
      <c r="F235" s="67">
        <f t="shared" si="165"/>
        <v>207.09</v>
      </c>
      <c r="G235" s="67">
        <f t="shared" si="166"/>
        <v>417.93</v>
      </c>
      <c r="H235" s="67">
        <f t="shared" si="167"/>
        <v>1787.1</v>
      </c>
    </row>
    <row r="236" spans="1:8" ht="15" thickBot="1" x14ac:dyDescent="0.35">
      <c r="A236" s="113" t="s">
        <v>285</v>
      </c>
      <c r="B236" s="114"/>
      <c r="C236" s="115"/>
      <c r="D236" s="25">
        <v>45</v>
      </c>
      <c r="E236" s="70">
        <f>SUM(E231:E235)</f>
        <v>17431.200000000004</v>
      </c>
      <c r="F236" s="70">
        <f t="shared" ref="F236:H236" si="168">SUM(F231:F235)</f>
        <v>3106.3500000000004</v>
      </c>
      <c r="G236" s="70">
        <f t="shared" si="168"/>
        <v>6268.9500000000007</v>
      </c>
      <c r="H236" s="70">
        <f t="shared" si="168"/>
        <v>26806.5</v>
      </c>
    </row>
    <row r="237" spans="1:8" ht="15" thickBot="1" x14ac:dyDescent="0.35">
      <c r="A237" s="110" t="s">
        <v>286</v>
      </c>
      <c r="B237" s="17">
        <v>190480023</v>
      </c>
      <c r="C237" s="16" t="s">
        <v>287</v>
      </c>
      <c r="D237" s="18">
        <v>2</v>
      </c>
      <c r="E237" s="92">
        <f t="shared" ref="E237:E243" si="169">+$D$285*D237</f>
        <v>774.72</v>
      </c>
      <c r="F237" s="92">
        <f t="shared" ref="F237:F243" si="170">+$D$286*D237</f>
        <v>138.06</v>
      </c>
      <c r="G237" s="92">
        <f t="shared" ref="G237:G243" si="171">+$D$287*D237</f>
        <v>278.62</v>
      </c>
      <c r="H237" s="92">
        <f t="shared" ref="H237:H243" si="172">SUM(E237:G237)</f>
        <v>1191.4000000000001</v>
      </c>
    </row>
    <row r="238" spans="1:8" ht="15" thickBot="1" x14ac:dyDescent="0.35">
      <c r="A238" s="111"/>
      <c r="B238" s="17">
        <v>190480361</v>
      </c>
      <c r="C238" s="16" t="s">
        <v>288</v>
      </c>
      <c r="D238" s="18">
        <v>9</v>
      </c>
      <c r="E238" s="67">
        <f t="shared" si="169"/>
        <v>3486.2400000000002</v>
      </c>
      <c r="F238" s="67">
        <f t="shared" si="170"/>
        <v>621.27</v>
      </c>
      <c r="G238" s="67">
        <f t="shared" si="171"/>
        <v>1253.79</v>
      </c>
      <c r="H238" s="67">
        <f t="shared" si="172"/>
        <v>5361.3</v>
      </c>
    </row>
    <row r="239" spans="1:8" ht="15" thickBot="1" x14ac:dyDescent="0.35">
      <c r="A239" s="111"/>
      <c r="B239" s="17">
        <v>190486396</v>
      </c>
      <c r="C239" s="16" t="s">
        <v>289</v>
      </c>
      <c r="D239" s="18">
        <v>1</v>
      </c>
      <c r="E239" s="67">
        <f t="shared" si="169"/>
        <v>387.36</v>
      </c>
      <c r="F239" s="67">
        <f t="shared" si="170"/>
        <v>69.03</v>
      </c>
      <c r="G239" s="67">
        <f t="shared" si="171"/>
        <v>139.31</v>
      </c>
      <c r="H239" s="67">
        <f t="shared" si="172"/>
        <v>595.70000000000005</v>
      </c>
    </row>
    <row r="240" spans="1:8" ht="15" thickBot="1" x14ac:dyDescent="0.35">
      <c r="A240" s="111"/>
      <c r="B240" s="17">
        <v>190486624</v>
      </c>
      <c r="C240" s="16" t="s">
        <v>290</v>
      </c>
      <c r="D240" s="18">
        <v>3</v>
      </c>
      <c r="E240" s="67">
        <f t="shared" si="169"/>
        <v>1162.08</v>
      </c>
      <c r="F240" s="67">
        <f t="shared" si="170"/>
        <v>207.09</v>
      </c>
      <c r="G240" s="67">
        <f t="shared" si="171"/>
        <v>417.93</v>
      </c>
      <c r="H240" s="67">
        <f t="shared" si="172"/>
        <v>1787.1</v>
      </c>
    </row>
    <row r="241" spans="1:8" ht="15" thickBot="1" x14ac:dyDescent="0.35">
      <c r="A241" s="111"/>
      <c r="B241" s="17">
        <v>190487530</v>
      </c>
      <c r="C241" s="16" t="s">
        <v>424</v>
      </c>
      <c r="D241" s="18">
        <v>2</v>
      </c>
      <c r="E241" s="67">
        <f t="shared" si="169"/>
        <v>774.72</v>
      </c>
      <c r="F241" s="67">
        <f t="shared" si="170"/>
        <v>138.06</v>
      </c>
      <c r="G241" s="67">
        <f t="shared" si="171"/>
        <v>278.62</v>
      </c>
      <c r="H241" s="67">
        <f t="shared" si="172"/>
        <v>1191.4000000000001</v>
      </c>
    </row>
    <row r="242" spans="1:8" ht="15" thickBot="1" x14ac:dyDescent="0.35">
      <c r="A242" s="111"/>
      <c r="B242" s="17">
        <v>290485480</v>
      </c>
      <c r="C242" s="16" t="s">
        <v>291</v>
      </c>
      <c r="D242" s="18">
        <v>2</v>
      </c>
      <c r="E242" s="67">
        <f t="shared" si="169"/>
        <v>774.72</v>
      </c>
      <c r="F242" s="67">
        <f t="shared" si="170"/>
        <v>138.06</v>
      </c>
      <c r="G242" s="67">
        <f t="shared" si="171"/>
        <v>278.62</v>
      </c>
      <c r="H242" s="67">
        <f t="shared" si="172"/>
        <v>1191.4000000000001</v>
      </c>
    </row>
    <row r="243" spans="1:8" ht="15" thickBot="1" x14ac:dyDescent="0.35">
      <c r="A243" s="112"/>
      <c r="B243" s="17">
        <v>290487150</v>
      </c>
      <c r="C243" s="16" t="s">
        <v>292</v>
      </c>
      <c r="D243" s="18">
        <v>5</v>
      </c>
      <c r="E243" s="67">
        <f t="shared" si="169"/>
        <v>1936.8000000000002</v>
      </c>
      <c r="F243" s="67">
        <f t="shared" si="170"/>
        <v>345.15</v>
      </c>
      <c r="G243" s="67">
        <f t="shared" si="171"/>
        <v>696.55</v>
      </c>
      <c r="H243" s="67">
        <f t="shared" si="172"/>
        <v>2978.5</v>
      </c>
    </row>
    <row r="244" spans="1:8" ht="15" thickBot="1" x14ac:dyDescent="0.35">
      <c r="A244" s="113" t="s">
        <v>293</v>
      </c>
      <c r="B244" s="114"/>
      <c r="C244" s="115"/>
      <c r="D244" s="25">
        <v>24</v>
      </c>
      <c r="E244" s="70">
        <f>SUM(E237:E243)</f>
        <v>9296.64</v>
      </c>
      <c r="F244" s="70">
        <f t="shared" ref="F244:H244" si="173">SUM(F237:F243)</f>
        <v>1656.7199999999998</v>
      </c>
      <c r="G244" s="70">
        <f t="shared" si="173"/>
        <v>3343.4399999999996</v>
      </c>
      <c r="H244" s="70">
        <f t="shared" si="173"/>
        <v>14296.8</v>
      </c>
    </row>
    <row r="245" spans="1:8" ht="15" thickBot="1" x14ac:dyDescent="0.35">
      <c r="A245" s="110" t="s">
        <v>294</v>
      </c>
      <c r="B245" s="17">
        <v>190008065</v>
      </c>
      <c r="C245" s="16" t="s">
        <v>295</v>
      </c>
      <c r="D245" s="18">
        <v>2</v>
      </c>
      <c r="E245" s="92">
        <f t="shared" ref="E245:E274" si="174">+$D$285*D245</f>
        <v>774.72</v>
      </c>
      <c r="F245" s="92">
        <f t="shared" ref="F245:F274" si="175">+$D$286*D245</f>
        <v>138.06</v>
      </c>
      <c r="G245" s="92">
        <f t="shared" ref="G245:G274" si="176">+$D$287*D245</f>
        <v>278.62</v>
      </c>
      <c r="H245" s="92">
        <f t="shared" ref="H245:H274" si="177">SUM(E245:G245)</f>
        <v>1191.4000000000001</v>
      </c>
    </row>
    <row r="246" spans="1:8" ht="15" thickBot="1" x14ac:dyDescent="0.35">
      <c r="A246" s="111"/>
      <c r="B246" s="17">
        <v>190015782</v>
      </c>
      <c r="C246" s="16" t="s">
        <v>297</v>
      </c>
      <c r="D246" s="18">
        <v>1</v>
      </c>
      <c r="E246" s="67">
        <f t="shared" si="174"/>
        <v>387.36</v>
      </c>
      <c r="F246" s="67">
        <f t="shared" si="175"/>
        <v>69.03</v>
      </c>
      <c r="G246" s="67">
        <f t="shared" si="176"/>
        <v>139.31</v>
      </c>
      <c r="H246" s="67">
        <f t="shared" si="177"/>
        <v>595.70000000000005</v>
      </c>
    </row>
    <row r="247" spans="1:8" ht="15" thickBot="1" x14ac:dyDescent="0.35">
      <c r="A247" s="111"/>
      <c r="B247" s="17">
        <v>190017452</v>
      </c>
      <c r="C247" s="16" t="s">
        <v>298</v>
      </c>
      <c r="D247" s="18">
        <v>1</v>
      </c>
      <c r="E247" s="67">
        <f t="shared" si="174"/>
        <v>387.36</v>
      </c>
      <c r="F247" s="67">
        <f t="shared" si="175"/>
        <v>69.03</v>
      </c>
      <c r="G247" s="67">
        <f t="shared" si="176"/>
        <v>139.31</v>
      </c>
      <c r="H247" s="67">
        <f t="shared" si="177"/>
        <v>595.70000000000005</v>
      </c>
    </row>
    <row r="248" spans="1:8" ht="15" thickBot="1" x14ac:dyDescent="0.35">
      <c r="A248" s="111"/>
      <c r="B248" s="17">
        <v>190017648</v>
      </c>
      <c r="C248" s="16" t="s">
        <v>433</v>
      </c>
      <c r="D248" s="18">
        <v>1</v>
      </c>
      <c r="E248" s="67">
        <f t="shared" si="174"/>
        <v>387.36</v>
      </c>
      <c r="F248" s="67">
        <f t="shared" si="175"/>
        <v>69.03</v>
      </c>
      <c r="G248" s="67">
        <f t="shared" si="176"/>
        <v>139.31</v>
      </c>
      <c r="H248" s="67">
        <f t="shared" si="177"/>
        <v>595.70000000000005</v>
      </c>
    </row>
    <row r="249" spans="1:8" ht="15" thickBot="1" x14ac:dyDescent="0.35">
      <c r="A249" s="111"/>
      <c r="B249" s="17">
        <v>190019122</v>
      </c>
      <c r="C249" s="16" t="s">
        <v>299</v>
      </c>
      <c r="D249" s="18">
        <v>1</v>
      </c>
      <c r="E249" s="67">
        <f t="shared" si="174"/>
        <v>387.36</v>
      </c>
      <c r="F249" s="67">
        <f t="shared" si="175"/>
        <v>69.03</v>
      </c>
      <c r="G249" s="67">
        <f t="shared" si="176"/>
        <v>139.31</v>
      </c>
      <c r="H249" s="67">
        <f t="shared" si="177"/>
        <v>595.70000000000005</v>
      </c>
    </row>
    <row r="250" spans="1:8" ht="15" thickBot="1" x14ac:dyDescent="0.35">
      <c r="A250" s="111"/>
      <c r="B250" s="17">
        <v>190020249</v>
      </c>
      <c r="C250" s="16" t="s">
        <v>443</v>
      </c>
      <c r="D250" s="18">
        <v>1</v>
      </c>
      <c r="E250" s="67">
        <f t="shared" si="174"/>
        <v>387.36</v>
      </c>
      <c r="F250" s="67">
        <f t="shared" si="175"/>
        <v>69.03</v>
      </c>
      <c r="G250" s="67">
        <f t="shared" si="176"/>
        <v>139.31</v>
      </c>
      <c r="H250" s="67">
        <f t="shared" si="177"/>
        <v>595.70000000000005</v>
      </c>
    </row>
    <row r="251" spans="1:8" ht="15" thickBot="1" x14ac:dyDescent="0.35">
      <c r="A251" s="111"/>
      <c r="B251" s="17">
        <v>190020968</v>
      </c>
      <c r="C251" s="16" t="s">
        <v>447</v>
      </c>
      <c r="D251" s="18">
        <v>1</v>
      </c>
      <c r="E251" s="67">
        <f t="shared" si="174"/>
        <v>387.36</v>
      </c>
      <c r="F251" s="67">
        <f t="shared" si="175"/>
        <v>69.03</v>
      </c>
      <c r="G251" s="67">
        <f t="shared" si="176"/>
        <v>139.31</v>
      </c>
      <c r="H251" s="67">
        <f t="shared" si="177"/>
        <v>595.70000000000005</v>
      </c>
    </row>
    <row r="252" spans="1:8" ht="15" thickBot="1" x14ac:dyDescent="0.35">
      <c r="A252" s="111"/>
      <c r="B252" s="17">
        <v>190021155</v>
      </c>
      <c r="C252" s="16" t="s">
        <v>300</v>
      </c>
      <c r="D252" s="18">
        <v>1</v>
      </c>
      <c r="E252" s="67">
        <f t="shared" si="174"/>
        <v>387.36</v>
      </c>
      <c r="F252" s="67">
        <f t="shared" si="175"/>
        <v>69.03</v>
      </c>
      <c r="G252" s="67">
        <f t="shared" si="176"/>
        <v>139.31</v>
      </c>
      <c r="H252" s="67">
        <f t="shared" si="177"/>
        <v>595.70000000000005</v>
      </c>
    </row>
    <row r="253" spans="1:8" ht="15" thickBot="1" x14ac:dyDescent="0.35">
      <c r="A253" s="111"/>
      <c r="B253" s="17">
        <v>190021721</v>
      </c>
      <c r="C253" s="16" t="s">
        <v>301</v>
      </c>
      <c r="D253" s="18">
        <v>1</v>
      </c>
      <c r="E253" s="67">
        <f t="shared" si="174"/>
        <v>387.36</v>
      </c>
      <c r="F253" s="67">
        <f t="shared" si="175"/>
        <v>69.03</v>
      </c>
      <c r="G253" s="67">
        <f t="shared" si="176"/>
        <v>139.31</v>
      </c>
      <c r="H253" s="67">
        <f t="shared" si="177"/>
        <v>595.70000000000005</v>
      </c>
    </row>
    <row r="254" spans="1:8" ht="15" thickBot="1" x14ac:dyDescent="0.35">
      <c r="A254" s="111"/>
      <c r="B254" s="17">
        <v>190022257</v>
      </c>
      <c r="C254" s="16" t="s">
        <v>302</v>
      </c>
      <c r="D254" s="18">
        <v>1</v>
      </c>
      <c r="E254" s="67">
        <f t="shared" si="174"/>
        <v>387.36</v>
      </c>
      <c r="F254" s="67">
        <f t="shared" si="175"/>
        <v>69.03</v>
      </c>
      <c r="G254" s="67">
        <f t="shared" si="176"/>
        <v>139.31</v>
      </c>
      <c r="H254" s="67">
        <f t="shared" si="177"/>
        <v>595.70000000000005</v>
      </c>
    </row>
    <row r="255" spans="1:8" ht="15" thickBot="1" x14ac:dyDescent="0.35">
      <c r="A255" s="111"/>
      <c r="B255" s="17">
        <v>190022442</v>
      </c>
      <c r="C255" s="16" t="s">
        <v>434</v>
      </c>
      <c r="D255" s="18">
        <v>1</v>
      </c>
      <c r="E255" s="67">
        <f t="shared" si="174"/>
        <v>387.36</v>
      </c>
      <c r="F255" s="67">
        <f t="shared" si="175"/>
        <v>69.03</v>
      </c>
      <c r="G255" s="67">
        <f t="shared" si="176"/>
        <v>139.31</v>
      </c>
      <c r="H255" s="67">
        <f t="shared" si="177"/>
        <v>595.70000000000005</v>
      </c>
    </row>
    <row r="256" spans="1:8" ht="15" thickBot="1" x14ac:dyDescent="0.35">
      <c r="A256" s="111"/>
      <c r="B256" s="17">
        <v>190023163</v>
      </c>
      <c r="C256" s="16" t="s">
        <v>427</v>
      </c>
      <c r="D256" s="18">
        <v>1</v>
      </c>
      <c r="E256" s="67">
        <f t="shared" si="174"/>
        <v>387.36</v>
      </c>
      <c r="F256" s="67">
        <f t="shared" si="175"/>
        <v>69.03</v>
      </c>
      <c r="G256" s="67">
        <f t="shared" si="176"/>
        <v>139.31</v>
      </c>
      <c r="H256" s="67">
        <f t="shared" si="177"/>
        <v>595.70000000000005</v>
      </c>
    </row>
    <row r="257" spans="1:8" ht="15" thickBot="1" x14ac:dyDescent="0.35">
      <c r="A257" s="111"/>
      <c r="B257" s="17">
        <v>190023544</v>
      </c>
      <c r="C257" s="16" t="s">
        <v>303</v>
      </c>
      <c r="D257" s="18">
        <v>1</v>
      </c>
      <c r="E257" s="67">
        <f t="shared" si="174"/>
        <v>387.36</v>
      </c>
      <c r="F257" s="67">
        <f t="shared" si="175"/>
        <v>69.03</v>
      </c>
      <c r="G257" s="67">
        <f t="shared" si="176"/>
        <v>139.31</v>
      </c>
      <c r="H257" s="67">
        <f t="shared" si="177"/>
        <v>595.70000000000005</v>
      </c>
    </row>
    <row r="258" spans="1:8" ht="15" thickBot="1" x14ac:dyDescent="0.35">
      <c r="A258" s="111"/>
      <c r="B258" s="17">
        <v>190025552</v>
      </c>
      <c r="C258" s="16" t="s">
        <v>304</v>
      </c>
      <c r="D258" s="18">
        <v>1</v>
      </c>
      <c r="E258" s="67">
        <f t="shared" si="174"/>
        <v>387.36</v>
      </c>
      <c r="F258" s="67">
        <f t="shared" si="175"/>
        <v>69.03</v>
      </c>
      <c r="G258" s="67">
        <f t="shared" si="176"/>
        <v>139.31</v>
      </c>
      <c r="H258" s="67">
        <f t="shared" si="177"/>
        <v>595.70000000000005</v>
      </c>
    </row>
    <row r="259" spans="1:8" ht="15" thickBot="1" x14ac:dyDescent="0.35">
      <c r="A259" s="111"/>
      <c r="B259" s="17">
        <v>190027037</v>
      </c>
      <c r="C259" s="16" t="s">
        <v>305</v>
      </c>
      <c r="D259" s="18">
        <v>1</v>
      </c>
      <c r="E259" s="67">
        <f t="shared" si="174"/>
        <v>387.36</v>
      </c>
      <c r="F259" s="67">
        <f t="shared" si="175"/>
        <v>69.03</v>
      </c>
      <c r="G259" s="67">
        <f t="shared" si="176"/>
        <v>139.31</v>
      </c>
      <c r="H259" s="67">
        <f t="shared" si="177"/>
        <v>595.70000000000005</v>
      </c>
    </row>
    <row r="260" spans="1:8" ht="15" thickBot="1" x14ac:dyDescent="0.35">
      <c r="A260" s="111"/>
      <c r="B260" s="17">
        <v>190027560</v>
      </c>
      <c r="C260" s="16" t="s">
        <v>428</v>
      </c>
      <c r="D260" s="18">
        <v>1</v>
      </c>
      <c r="E260" s="67">
        <f t="shared" si="174"/>
        <v>387.36</v>
      </c>
      <c r="F260" s="67">
        <f t="shared" si="175"/>
        <v>69.03</v>
      </c>
      <c r="G260" s="67">
        <f t="shared" si="176"/>
        <v>139.31</v>
      </c>
      <c r="H260" s="67">
        <f t="shared" si="177"/>
        <v>595.70000000000005</v>
      </c>
    </row>
    <row r="261" spans="1:8" ht="15" thickBot="1" x14ac:dyDescent="0.35">
      <c r="A261" s="111"/>
      <c r="B261" s="17">
        <v>190027941</v>
      </c>
      <c r="C261" s="16" t="s">
        <v>306</v>
      </c>
      <c r="D261" s="18">
        <v>1</v>
      </c>
      <c r="E261" s="67">
        <f t="shared" si="174"/>
        <v>387.36</v>
      </c>
      <c r="F261" s="67">
        <f t="shared" si="175"/>
        <v>69.03</v>
      </c>
      <c r="G261" s="67">
        <f t="shared" si="176"/>
        <v>139.31</v>
      </c>
      <c r="H261" s="67">
        <f t="shared" si="177"/>
        <v>595.70000000000005</v>
      </c>
    </row>
    <row r="262" spans="1:8" ht="15" thickBot="1" x14ac:dyDescent="0.35">
      <c r="A262" s="111"/>
      <c r="B262" s="17">
        <v>190028858</v>
      </c>
      <c r="C262" s="16" t="s">
        <v>438</v>
      </c>
      <c r="D262" s="18">
        <v>1</v>
      </c>
      <c r="E262" s="67">
        <f t="shared" si="174"/>
        <v>387.36</v>
      </c>
      <c r="F262" s="67">
        <f t="shared" si="175"/>
        <v>69.03</v>
      </c>
      <c r="G262" s="67">
        <f t="shared" si="176"/>
        <v>139.31</v>
      </c>
      <c r="H262" s="67">
        <f t="shared" si="177"/>
        <v>595.70000000000005</v>
      </c>
    </row>
    <row r="263" spans="1:8" ht="15" thickBot="1" x14ac:dyDescent="0.35">
      <c r="A263" s="111"/>
      <c r="B263" s="17">
        <v>190029198</v>
      </c>
      <c r="C263" s="16" t="s">
        <v>307</v>
      </c>
      <c r="D263" s="18">
        <v>3</v>
      </c>
      <c r="E263" s="67">
        <f t="shared" si="174"/>
        <v>1162.08</v>
      </c>
      <c r="F263" s="67">
        <f t="shared" si="175"/>
        <v>207.09</v>
      </c>
      <c r="G263" s="67">
        <f t="shared" si="176"/>
        <v>417.93</v>
      </c>
      <c r="H263" s="67">
        <f t="shared" si="177"/>
        <v>1787.1</v>
      </c>
    </row>
    <row r="264" spans="1:8" ht="15" thickBot="1" x14ac:dyDescent="0.35">
      <c r="A264" s="111"/>
      <c r="B264" s="17">
        <v>190030880</v>
      </c>
      <c r="C264" s="16" t="s">
        <v>308</v>
      </c>
      <c r="D264" s="18">
        <v>2</v>
      </c>
      <c r="E264" s="67">
        <f t="shared" si="174"/>
        <v>774.72</v>
      </c>
      <c r="F264" s="67">
        <f t="shared" si="175"/>
        <v>138.06</v>
      </c>
      <c r="G264" s="67">
        <f t="shared" si="176"/>
        <v>278.62</v>
      </c>
      <c r="H264" s="67">
        <f t="shared" si="177"/>
        <v>1191.4000000000001</v>
      </c>
    </row>
    <row r="265" spans="1:8" ht="15" thickBot="1" x14ac:dyDescent="0.35">
      <c r="A265" s="111"/>
      <c r="B265" s="17">
        <v>190031982</v>
      </c>
      <c r="C265" s="16" t="s">
        <v>435</v>
      </c>
      <c r="D265" s="18">
        <v>1</v>
      </c>
      <c r="E265" s="67">
        <f t="shared" si="174"/>
        <v>387.36</v>
      </c>
      <c r="F265" s="67">
        <f t="shared" si="175"/>
        <v>69.03</v>
      </c>
      <c r="G265" s="67">
        <f t="shared" si="176"/>
        <v>139.31</v>
      </c>
      <c r="H265" s="67">
        <f t="shared" si="177"/>
        <v>595.70000000000005</v>
      </c>
    </row>
    <row r="266" spans="1:8" ht="15" thickBot="1" x14ac:dyDescent="0.35">
      <c r="A266" s="111"/>
      <c r="B266" s="17">
        <v>190032899</v>
      </c>
      <c r="C266" s="16" t="s">
        <v>310</v>
      </c>
      <c r="D266" s="18">
        <v>3</v>
      </c>
      <c r="E266" s="67">
        <f t="shared" si="174"/>
        <v>1162.08</v>
      </c>
      <c r="F266" s="67">
        <f t="shared" si="175"/>
        <v>207.09</v>
      </c>
      <c r="G266" s="67">
        <f t="shared" si="176"/>
        <v>417.93</v>
      </c>
      <c r="H266" s="67">
        <f t="shared" si="177"/>
        <v>1787.1</v>
      </c>
    </row>
    <row r="267" spans="1:8" ht="15" thickBot="1" x14ac:dyDescent="0.35">
      <c r="A267" s="111"/>
      <c r="B267" s="17">
        <v>190033467</v>
      </c>
      <c r="C267" s="16" t="s">
        <v>311</v>
      </c>
      <c r="D267" s="18">
        <v>2</v>
      </c>
      <c r="E267" s="67">
        <f t="shared" si="174"/>
        <v>774.72</v>
      </c>
      <c r="F267" s="67">
        <f t="shared" si="175"/>
        <v>138.06</v>
      </c>
      <c r="G267" s="67">
        <f t="shared" si="176"/>
        <v>278.62</v>
      </c>
      <c r="H267" s="67">
        <f t="shared" si="177"/>
        <v>1191.4000000000001</v>
      </c>
    </row>
    <row r="268" spans="1:8" ht="15" thickBot="1" x14ac:dyDescent="0.35">
      <c r="A268" s="111"/>
      <c r="B268" s="17">
        <v>190033848</v>
      </c>
      <c r="C268" s="16" t="s">
        <v>312</v>
      </c>
      <c r="D268" s="18">
        <v>2</v>
      </c>
      <c r="E268" s="67">
        <f t="shared" si="174"/>
        <v>774.72</v>
      </c>
      <c r="F268" s="67">
        <f t="shared" si="175"/>
        <v>138.06</v>
      </c>
      <c r="G268" s="67">
        <f t="shared" si="176"/>
        <v>278.62</v>
      </c>
      <c r="H268" s="67">
        <f t="shared" si="177"/>
        <v>1191.4000000000001</v>
      </c>
    </row>
    <row r="269" spans="1:8" ht="15" thickBot="1" x14ac:dyDescent="0.35">
      <c r="A269" s="111"/>
      <c r="B269" s="17">
        <v>190033990</v>
      </c>
      <c r="C269" s="16" t="s">
        <v>313</v>
      </c>
      <c r="D269" s="18">
        <v>1</v>
      </c>
      <c r="E269" s="67">
        <f t="shared" si="174"/>
        <v>387.36</v>
      </c>
      <c r="F269" s="67">
        <f t="shared" si="175"/>
        <v>69.03</v>
      </c>
      <c r="G269" s="67">
        <f t="shared" si="176"/>
        <v>139.31</v>
      </c>
      <c r="H269" s="67">
        <f t="shared" si="177"/>
        <v>595.70000000000005</v>
      </c>
    </row>
    <row r="270" spans="1:8" ht="15" thickBot="1" x14ac:dyDescent="0.35">
      <c r="A270" s="111"/>
      <c r="B270" s="17">
        <v>191727213</v>
      </c>
      <c r="C270" s="16" t="s">
        <v>439</v>
      </c>
      <c r="D270" s="18">
        <v>1</v>
      </c>
      <c r="E270" s="67">
        <f t="shared" si="174"/>
        <v>387.36</v>
      </c>
      <c r="F270" s="67">
        <f t="shared" si="175"/>
        <v>69.03</v>
      </c>
      <c r="G270" s="67">
        <f t="shared" si="176"/>
        <v>139.31</v>
      </c>
      <c r="H270" s="67">
        <f t="shared" si="177"/>
        <v>595.70000000000005</v>
      </c>
    </row>
    <row r="271" spans="1:8" ht="15" thickBot="1" x14ac:dyDescent="0.35">
      <c r="A271" s="111"/>
      <c r="B271" s="17">
        <v>290013960</v>
      </c>
      <c r="C271" s="16" t="s">
        <v>440</v>
      </c>
      <c r="D271" s="18">
        <v>1</v>
      </c>
      <c r="E271" s="67">
        <f t="shared" si="174"/>
        <v>387.36</v>
      </c>
      <c r="F271" s="67">
        <f t="shared" si="175"/>
        <v>69.03</v>
      </c>
      <c r="G271" s="67">
        <f t="shared" si="176"/>
        <v>139.31</v>
      </c>
      <c r="H271" s="67">
        <f t="shared" si="177"/>
        <v>595.70000000000005</v>
      </c>
    </row>
    <row r="272" spans="1:8" ht="15" thickBot="1" x14ac:dyDescent="0.35">
      <c r="A272" s="111"/>
      <c r="B272" s="17">
        <v>290020620</v>
      </c>
      <c r="C272" s="16" t="s">
        <v>315</v>
      </c>
      <c r="D272" s="18">
        <v>1</v>
      </c>
      <c r="E272" s="67">
        <f t="shared" si="174"/>
        <v>387.36</v>
      </c>
      <c r="F272" s="67">
        <f t="shared" si="175"/>
        <v>69.03</v>
      </c>
      <c r="G272" s="67">
        <f t="shared" si="176"/>
        <v>139.31</v>
      </c>
      <c r="H272" s="67">
        <f t="shared" si="177"/>
        <v>595.70000000000005</v>
      </c>
    </row>
    <row r="273" spans="1:8" ht="15" thickBot="1" x14ac:dyDescent="0.35">
      <c r="A273" s="111"/>
      <c r="B273" s="17">
        <v>290031830</v>
      </c>
      <c r="C273" s="16" t="s">
        <v>436</v>
      </c>
      <c r="D273" s="18">
        <v>1</v>
      </c>
      <c r="E273" s="67">
        <f t="shared" si="174"/>
        <v>387.36</v>
      </c>
      <c r="F273" s="67">
        <f t="shared" si="175"/>
        <v>69.03</v>
      </c>
      <c r="G273" s="67">
        <f t="shared" si="176"/>
        <v>139.31</v>
      </c>
      <c r="H273" s="67">
        <f t="shared" si="177"/>
        <v>595.70000000000005</v>
      </c>
    </row>
    <row r="274" spans="1:8" ht="15" thickBot="1" x14ac:dyDescent="0.35">
      <c r="A274" s="112"/>
      <c r="B274" s="17">
        <v>307004171</v>
      </c>
      <c r="C274" s="16" t="s">
        <v>448</v>
      </c>
      <c r="D274" s="18">
        <v>1</v>
      </c>
      <c r="E274" s="67">
        <f t="shared" si="174"/>
        <v>387.36</v>
      </c>
      <c r="F274" s="67">
        <f t="shared" si="175"/>
        <v>69.03</v>
      </c>
      <c r="G274" s="67">
        <f t="shared" si="176"/>
        <v>139.31</v>
      </c>
      <c r="H274" s="67">
        <f t="shared" si="177"/>
        <v>595.70000000000005</v>
      </c>
    </row>
    <row r="275" spans="1:8" ht="15" thickBot="1" x14ac:dyDescent="0.35">
      <c r="A275" s="113" t="s">
        <v>316</v>
      </c>
      <c r="B275" s="114"/>
      <c r="C275" s="115"/>
      <c r="D275" s="25">
        <v>38</v>
      </c>
      <c r="E275" s="70">
        <f>SUM(E245:E274)</f>
        <v>14719.68</v>
      </c>
      <c r="F275" s="70">
        <f t="shared" ref="F275:H275" si="178">SUM(F245:F274)</f>
        <v>2623.1400000000008</v>
      </c>
      <c r="G275" s="70">
        <f t="shared" si="178"/>
        <v>5293.7800000000016</v>
      </c>
      <c r="H275" s="70">
        <f t="shared" si="178"/>
        <v>22636.600000000009</v>
      </c>
    </row>
    <row r="276" spans="1:8" ht="15" thickBot="1" x14ac:dyDescent="0.35">
      <c r="A276" s="110" t="s">
        <v>317</v>
      </c>
      <c r="B276" s="17">
        <v>190177179</v>
      </c>
      <c r="C276" s="16" t="s">
        <v>318</v>
      </c>
      <c r="D276" s="18">
        <v>15</v>
      </c>
      <c r="E276" s="92">
        <f t="shared" ref="E276:E277" si="179">+$D$285*D276</f>
        <v>5810.4000000000005</v>
      </c>
      <c r="F276" s="92">
        <f t="shared" ref="F276:F277" si="180">+$D$286*D276</f>
        <v>1035.45</v>
      </c>
      <c r="G276" s="92">
        <f t="shared" ref="G276:G277" si="181">+$D$287*D276</f>
        <v>2089.65</v>
      </c>
      <c r="H276" s="92">
        <f t="shared" ref="H276:H277" si="182">SUM(E276:G276)</f>
        <v>8935.5</v>
      </c>
    </row>
    <row r="277" spans="1:8" ht="15" thickBot="1" x14ac:dyDescent="0.35">
      <c r="A277" s="112"/>
      <c r="B277" s="17">
        <v>190204669</v>
      </c>
      <c r="C277" s="16" t="s">
        <v>319</v>
      </c>
      <c r="D277" s="18">
        <v>7</v>
      </c>
      <c r="E277" s="67">
        <f t="shared" si="179"/>
        <v>2711.52</v>
      </c>
      <c r="F277" s="67">
        <f t="shared" si="180"/>
        <v>483.21000000000004</v>
      </c>
      <c r="G277" s="67">
        <f t="shared" si="181"/>
        <v>975.17000000000007</v>
      </c>
      <c r="H277" s="67">
        <f t="shared" si="182"/>
        <v>4169.8999999999996</v>
      </c>
    </row>
    <row r="278" spans="1:8" ht="15" thickBot="1" x14ac:dyDescent="0.35">
      <c r="A278" s="113" t="s">
        <v>320</v>
      </c>
      <c r="B278" s="114"/>
      <c r="C278" s="115"/>
      <c r="D278" s="25">
        <v>22</v>
      </c>
      <c r="E278" s="70">
        <f>SUM(E276:E277)</f>
        <v>8521.92</v>
      </c>
      <c r="F278" s="70">
        <f t="shared" ref="F278:H278" si="183">SUM(F276:F277)</f>
        <v>1518.66</v>
      </c>
      <c r="G278" s="70">
        <f t="shared" si="183"/>
        <v>3064.82</v>
      </c>
      <c r="H278" s="70">
        <f t="shared" si="183"/>
        <v>13105.4</v>
      </c>
    </row>
    <row r="279" spans="1:8" ht="15" thickBot="1" x14ac:dyDescent="0.35">
      <c r="A279" s="118" t="s">
        <v>321</v>
      </c>
      <c r="B279" s="119"/>
      <c r="C279" s="120"/>
      <c r="D279" s="25">
        <f>697-4</f>
        <v>693</v>
      </c>
      <c r="E279" s="70">
        <f>+E278+E275+E244+E236+E230+E226+E212+E208+E203+E189+E184+E172+E168+E164+E159+E154+E152+E143+E134+E129+E126+E118+E111+E101+E99+E96+E94+E92+E87+E85+E73+E66+E61+E58+E42+E40+E36+E27+E25+E23+E20+E17+E13+E7</f>
        <v>268440.48</v>
      </c>
      <c r="F279" s="70">
        <f t="shared" ref="F279:H279" si="184">+F278+F275+F244+F236+F230+F226+F212+F208+F203+F189+F184+F172+F168+F164+F159+F154+F152+F143+F134+F129+F126+F118+F111+F101+F99+F96+F94+F92+F87+F85+F73+F66+F61+F58+F42+F40+F36+F27+F25+F23+F20+F17+F13+F7</f>
        <v>47837.789999999986</v>
      </c>
      <c r="G279" s="70">
        <f t="shared" si="184"/>
        <v>96541.829999999973</v>
      </c>
      <c r="H279" s="70">
        <f t="shared" si="184"/>
        <v>412820.09999999992</v>
      </c>
    </row>
    <row r="281" spans="1:8" x14ac:dyDescent="0.3">
      <c r="H281" s="42"/>
    </row>
    <row r="282" spans="1:8" x14ac:dyDescent="0.3">
      <c r="H282" s="42"/>
    </row>
    <row r="284" spans="1:8" x14ac:dyDescent="0.3">
      <c r="A284" s="117" t="s">
        <v>330</v>
      </c>
      <c r="B284" s="117"/>
      <c r="C284" s="7" t="s">
        <v>0</v>
      </c>
      <c r="D284" s="8" t="s">
        <v>331</v>
      </c>
      <c r="E284" s="90"/>
      <c r="F284" s="90"/>
      <c r="G284" s="90"/>
      <c r="H284" s="90"/>
    </row>
    <row r="285" spans="1:8" x14ac:dyDescent="0.3">
      <c r="A285" s="2" t="s">
        <v>1</v>
      </c>
      <c r="B285" s="2"/>
      <c r="C285" s="22">
        <f>ROUND(1.529*1798*(5/36)*12*1.0145,1)</f>
        <v>4648.3</v>
      </c>
      <c r="D285" s="81">
        <f>+ROUND(C285/12,2)</f>
        <v>387.36</v>
      </c>
      <c r="E285" s="90"/>
      <c r="F285" s="90"/>
      <c r="G285" s="90"/>
      <c r="H285" s="90"/>
    </row>
    <row r="286" spans="1:8" x14ac:dyDescent="0.3">
      <c r="A286" s="2" t="s">
        <v>2</v>
      </c>
      <c r="B286" s="2"/>
      <c r="C286" s="3">
        <f>3.3*251</f>
        <v>828.3</v>
      </c>
      <c r="D286" s="81">
        <f>+ROUND(C286/12,2)</f>
        <v>69.03</v>
      </c>
      <c r="E286" s="90"/>
      <c r="F286" s="90"/>
      <c r="G286" s="90"/>
      <c r="H286" s="90"/>
    </row>
    <row r="287" spans="1:8" x14ac:dyDescent="0.3">
      <c r="A287" s="2" t="s">
        <v>3</v>
      </c>
      <c r="B287" s="2"/>
      <c r="C287" s="3">
        <f>+ROUND(((1.5*1153)/18)*1.0145*12+2*251,1)</f>
        <v>1671.7</v>
      </c>
      <c r="D287" s="81">
        <f>+ROUND(C287/12,2)</f>
        <v>139.31</v>
      </c>
      <c r="E287" s="90"/>
      <c r="F287" s="90"/>
      <c r="G287" s="90"/>
      <c r="H287" s="90"/>
    </row>
    <row r="288" spans="1:8" x14ac:dyDescent="0.3">
      <c r="A288" s="4" t="s">
        <v>4</v>
      </c>
      <c r="B288" s="2"/>
      <c r="C288" s="1">
        <f>SUM(C285:C287)</f>
        <v>7148.3</v>
      </c>
      <c r="D288" s="82">
        <f>SUM(D285:D287)</f>
        <v>595.70000000000005</v>
      </c>
      <c r="E288" s="90"/>
      <c r="F288" s="90"/>
      <c r="G288" s="90"/>
      <c r="H288" s="91"/>
    </row>
    <row r="289" spans="1:8" x14ac:dyDescent="0.3">
      <c r="D289" s="78"/>
      <c r="E289" s="61"/>
      <c r="F289" s="61"/>
      <c r="G289" s="61"/>
      <c r="H289" s="27"/>
    </row>
    <row r="290" spans="1:8" x14ac:dyDescent="0.3">
      <c r="A290" s="5" t="s">
        <v>5</v>
      </c>
      <c r="C290" s="9"/>
      <c r="D290" s="93"/>
      <c r="E290" s="61"/>
      <c r="F290" s="61"/>
      <c r="G290" s="61"/>
      <c r="H290" s="27"/>
    </row>
    <row r="291" spans="1:8" x14ac:dyDescent="0.3">
      <c r="A291" s="6" t="s">
        <v>8</v>
      </c>
      <c r="B291" s="13"/>
      <c r="C291" s="11"/>
      <c r="D291" s="83"/>
      <c r="E291" s="61"/>
      <c r="F291" s="61"/>
      <c r="G291" s="61"/>
      <c r="H291" s="27"/>
    </row>
    <row r="292" spans="1:8" x14ac:dyDescent="0.3">
      <c r="A292" s="6" t="s">
        <v>6</v>
      </c>
      <c r="D292" s="78"/>
      <c r="E292" s="61"/>
      <c r="F292" s="61"/>
      <c r="G292" s="61"/>
      <c r="H292" s="27"/>
    </row>
    <row r="293" spans="1:8" x14ac:dyDescent="0.3">
      <c r="A293" s="6" t="s">
        <v>7</v>
      </c>
      <c r="C293" s="12"/>
      <c r="D293" s="86"/>
      <c r="E293" s="61"/>
      <c r="F293" s="61"/>
      <c r="G293" s="61"/>
      <c r="H293" s="27"/>
    </row>
  </sheetData>
  <autoFilter ref="A4:H4" xr:uid="{D327EC90-4793-4D77-9DC3-6907927F6503}"/>
  <mergeCells count="85">
    <mergeCell ref="A284:B284"/>
    <mergeCell ref="A244:C244"/>
    <mergeCell ref="A245:A274"/>
    <mergeCell ref="A275:C275"/>
    <mergeCell ref="A276:A277"/>
    <mergeCell ref="A278:C278"/>
    <mergeCell ref="A279:C279"/>
    <mergeCell ref="A226:C226"/>
    <mergeCell ref="A227:A229"/>
    <mergeCell ref="A230:C230"/>
    <mergeCell ref="A231:A235"/>
    <mergeCell ref="A236:C236"/>
    <mergeCell ref="A237:A243"/>
    <mergeCell ref="A203:C203"/>
    <mergeCell ref="A204:A207"/>
    <mergeCell ref="A208:C208"/>
    <mergeCell ref="A209:A211"/>
    <mergeCell ref="A212:C212"/>
    <mergeCell ref="A213:A225"/>
    <mergeCell ref="A172:C172"/>
    <mergeCell ref="A173:A183"/>
    <mergeCell ref="A184:C184"/>
    <mergeCell ref="A185:A188"/>
    <mergeCell ref="A189:C189"/>
    <mergeCell ref="A190:A202"/>
    <mergeCell ref="A159:C159"/>
    <mergeCell ref="A160:A163"/>
    <mergeCell ref="A164:C164"/>
    <mergeCell ref="A165:A167"/>
    <mergeCell ref="A168:C168"/>
    <mergeCell ref="A169:A171"/>
    <mergeCell ref="A135:A142"/>
    <mergeCell ref="A143:C143"/>
    <mergeCell ref="A144:A151"/>
    <mergeCell ref="A152:C152"/>
    <mergeCell ref="A154:C154"/>
    <mergeCell ref="A155:A158"/>
    <mergeCell ref="A119:A125"/>
    <mergeCell ref="A126:C126"/>
    <mergeCell ref="A127:A128"/>
    <mergeCell ref="A129:C129"/>
    <mergeCell ref="A130:A133"/>
    <mergeCell ref="A134:C134"/>
    <mergeCell ref="A99:C99"/>
    <mergeCell ref="A101:C101"/>
    <mergeCell ref="A102:A110"/>
    <mergeCell ref="A111:C111"/>
    <mergeCell ref="A112:A117"/>
    <mergeCell ref="A118:C118"/>
    <mergeCell ref="A87:C87"/>
    <mergeCell ref="A88:A91"/>
    <mergeCell ref="A92:C92"/>
    <mergeCell ref="A94:C94"/>
    <mergeCell ref="A96:C96"/>
    <mergeCell ref="A97:A98"/>
    <mergeCell ref="A62:A65"/>
    <mergeCell ref="A66:C66"/>
    <mergeCell ref="A67:A72"/>
    <mergeCell ref="A73:C73"/>
    <mergeCell ref="A74:A84"/>
    <mergeCell ref="A85:C85"/>
    <mergeCell ref="A40:C40"/>
    <mergeCell ref="A42:C42"/>
    <mergeCell ref="A43:A57"/>
    <mergeCell ref="A58:C58"/>
    <mergeCell ref="A59:A60"/>
    <mergeCell ref="A61:C61"/>
    <mergeCell ref="A23:C23"/>
    <mergeCell ref="A25:C25"/>
    <mergeCell ref="A27:C27"/>
    <mergeCell ref="A28:A35"/>
    <mergeCell ref="A36:C36"/>
    <mergeCell ref="A37:A39"/>
    <mergeCell ref="A13:C13"/>
    <mergeCell ref="A14:A16"/>
    <mergeCell ref="A17:C17"/>
    <mergeCell ref="A18:A19"/>
    <mergeCell ref="A20:C20"/>
    <mergeCell ref="A21:A22"/>
    <mergeCell ref="A2:B2"/>
    <mergeCell ref="C2:D2"/>
    <mergeCell ref="A3:D3"/>
    <mergeCell ref="A5:A6"/>
    <mergeCell ref="A7:C7"/>
    <mergeCell ref="A8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Įsakymas</vt:lpstr>
      <vt:lpstr>2026 mėn.01-08</vt:lpstr>
      <vt:lpstr>01.01 (01.09)</vt:lpstr>
      <vt:lpstr>02.01</vt:lpstr>
      <vt:lpstr>03.01</vt:lpstr>
      <vt:lpstr>04.01</vt:lpstr>
      <vt:lpstr>05.01</vt:lpstr>
      <vt:lpstr>06.01</vt:lpstr>
      <vt:lpstr>07.01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Naudžiuvienė Vitalija | ŠMSM</dc:creator>
  <cp:lastModifiedBy>Naudžiuvienė Vitalija | ŠMSM</cp:lastModifiedBy>
  <dcterms:created xsi:type="dcterms:W3CDTF">2025-10-30T14:49:26Z</dcterms:created>
  <dcterms:modified xsi:type="dcterms:W3CDTF">2026-07-13T13:26:13Z</dcterms:modified>
</cp:coreProperties>
</file>